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75" yWindow="0" windowWidth="18810" windowHeight="10185" tabRatio="771" activeTab="0"/>
  </bookViews>
  <sheets>
    <sheet name="表紙" sheetId="1" r:id="rId1"/>
    <sheet name="中・東区" sheetId="2" r:id="rId2"/>
    <sheet name="中村区" sheetId="3" r:id="rId3"/>
    <sheet name="西区" sheetId="4" r:id="rId4"/>
    <sheet name="北区" sheetId="5" r:id="rId5"/>
    <sheet name="千種区" sheetId="6" r:id="rId6"/>
    <sheet name="名東区" sheetId="7" r:id="rId7"/>
    <sheet name="守山区" sheetId="8" r:id="rId8"/>
    <sheet name="昭和区" sheetId="9" r:id="rId9"/>
    <sheet name="天白区" sheetId="10" r:id="rId10"/>
    <sheet name="瑞穂区" sheetId="11" r:id="rId11"/>
    <sheet name="南区" sheetId="12" r:id="rId12"/>
    <sheet name="緑区" sheetId="13" r:id="rId13"/>
    <sheet name="熱田・港区" sheetId="14" r:id="rId14"/>
    <sheet name="中川区" sheetId="15" r:id="rId15"/>
  </sheets>
  <definedNames>
    <definedName name="_xlnm.Print_Area" localSheetId="7">'守山区'!$A$1:$AB$36</definedName>
    <definedName name="_xlnm.Print_Area" localSheetId="8">'昭和区'!$A$1:$AB$35</definedName>
    <definedName name="_xlnm.Print_Area" localSheetId="10">'瑞穂区'!$A$1:$AB$36</definedName>
    <definedName name="_xlnm.Print_Area" localSheetId="3">'西区'!$A$1:$AB$36</definedName>
    <definedName name="_xlnm.Print_Area" localSheetId="5">'千種区'!$A$1:$AB$36</definedName>
    <definedName name="_xlnm.Print_Area" localSheetId="1">'中・東区'!$A$1:$AB$41</definedName>
    <definedName name="_xlnm.Print_Area" localSheetId="14">'中川区'!$A$1:$AB$42</definedName>
    <definedName name="_xlnm.Print_Area" localSheetId="2">'中村区'!$A$1:$AB$36</definedName>
    <definedName name="_xlnm.Print_Area" localSheetId="9">'天白区'!$A$1:$AB$36</definedName>
    <definedName name="_xlnm.Print_Area" localSheetId="11">'南区'!$A$1:$AB$36</definedName>
    <definedName name="_xlnm.Print_Area" localSheetId="13">'熱田・港区'!$A$1:$AB$37</definedName>
    <definedName name="_xlnm.Print_Area" localSheetId="4">'北区'!$A$1:$AB$35</definedName>
    <definedName name="_xlnm.Print_Area" localSheetId="6">'名東区'!$A$1:$AB$36</definedName>
    <definedName name="_xlnm.Print_Area" localSheetId="12">'緑区'!$A$1:$AB$36</definedName>
  </definedNames>
  <calcPr fullCalcOnLoad="1"/>
</workbook>
</file>

<file path=xl/sharedStrings.xml><?xml version="1.0" encoding="utf-8"?>
<sst xmlns="http://schemas.openxmlformats.org/spreadsheetml/2006/main" count="1240" uniqueCount="537">
  <si>
    <t>折込日</t>
  </si>
  <si>
    <t>広告主</t>
  </si>
  <si>
    <t>サイズ</t>
  </si>
  <si>
    <t>取次店</t>
  </si>
  <si>
    <t>チラシ銘柄</t>
  </si>
  <si>
    <t>部数</t>
  </si>
  <si>
    <t>枚</t>
  </si>
  <si>
    <t>合計</t>
  </si>
  <si>
    <t>中　　日　　新　　聞</t>
  </si>
  <si>
    <t>枚数</t>
  </si>
  <si>
    <t>朝　　日　　新　　聞</t>
  </si>
  <si>
    <t>毎　　日　　新　　聞</t>
  </si>
  <si>
    <t>読　　売　　新　　聞</t>
  </si>
  <si>
    <t>大曽根</t>
  </si>
  <si>
    <t>赤塚</t>
  </si>
  <si>
    <t>長塀町</t>
  </si>
  <si>
    <t>主税町</t>
  </si>
  <si>
    <t>明倫</t>
  </si>
  <si>
    <t>矢田</t>
  </si>
  <si>
    <t>葵</t>
  </si>
  <si>
    <t>布池</t>
  </si>
  <si>
    <t>車道</t>
  </si>
  <si>
    <t>高岳</t>
  </si>
  <si>
    <t>中部</t>
  </si>
  <si>
    <t>大須</t>
  </si>
  <si>
    <t>桜通</t>
  </si>
  <si>
    <t>瓦町</t>
  </si>
  <si>
    <t>別院前</t>
  </si>
  <si>
    <t>橘</t>
  </si>
  <si>
    <t>正木</t>
  </si>
  <si>
    <t>中村</t>
  </si>
  <si>
    <t>牧野</t>
  </si>
  <si>
    <t>駅前</t>
  </si>
  <si>
    <t>黄金</t>
  </si>
  <si>
    <t>豊臣</t>
  </si>
  <si>
    <t>太閤</t>
  </si>
  <si>
    <t>大鳥居</t>
  </si>
  <si>
    <t>日吉</t>
  </si>
  <si>
    <t>日比津</t>
  </si>
  <si>
    <t>市内諏訪</t>
  </si>
  <si>
    <t>稲葉地</t>
  </si>
  <si>
    <t>烏森</t>
  </si>
  <si>
    <t>庄内</t>
  </si>
  <si>
    <t>上名古屋</t>
  </si>
  <si>
    <t>名西</t>
  </si>
  <si>
    <t>浄心</t>
  </si>
  <si>
    <t>城西</t>
  </si>
  <si>
    <t>稲生</t>
  </si>
  <si>
    <t>児玉</t>
  </si>
  <si>
    <t>又穂</t>
  </si>
  <si>
    <t>天塚</t>
  </si>
  <si>
    <t>東枇杷島</t>
  </si>
  <si>
    <t>栄生</t>
  </si>
  <si>
    <t>中小田井</t>
  </si>
  <si>
    <t>庄内緑地前</t>
  </si>
  <si>
    <t>大野木</t>
  </si>
  <si>
    <t>比良</t>
  </si>
  <si>
    <t>比良団地</t>
  </si>
  <si>
    <t>光城</t>
  </si>
  <si>
    <t>城北</t>
  </si>
  <si>
    <t>名城公園前</t>
  </si>
  <si>
    <t>市内城東</t>
  </si>
  <si>
    <t>お福</t>
  </si>
  <si>
    <t>志賀</t>
  </si>
  <si>
    <t>北陵</t>
  </si>
  <si>
    <t>市内清水</t>
  </si>
  <si>
    <t>杉村</t>
  </si>
  <si>
    <t>金城</t>
  </si>
  <si>
    <t>若葉通</t>
  </si>
  <si>
    <t>市内飯田</t>
  </si>
  <si>
    <t>如意</t>
  </si>
  <si>
    <t>味鋺</t>
  </si>
  <si>
    <t>市内楠</t>
  </si>
  <si>
    <t>　千　　種　　区</t>
  </si>
  <si>
    <t>仲田</t>
  </si>
  <si>
    <t>池下</t>
  </si>
  <si>
    <t>今池</t>
  </si>
  <si>
    <t>丸山</t>
  </si>
  <si>
    <t>古井ノ坂</t>
  </si>
  <si>
    <t>内山</t>
  </si>
  <si>
    <t>天満</t>
  </si>
  <si>
    <t>高見</t>
  </si>
  <si>
    <t>萱場</t>
  </si>
  <si>
    <t>汁谷</t>
  </si>
  <si>
    <t>末盛</t>
  </si>
  <si>
    <t>東山</t>
  </si>
  <si>
    <t>覚王山</t>
  </si>
  <si>
    <t>動物園前</t>
  </si>
  <si>
    <t>宮根</t>
  </si>
  <si>
    <t>自由ヶ丘</t>
  </si>
  <si>
    <t>星ヶ丘</t>
  </si>
  <si>
    <t>高社</t>
  </si>
  <si>
    <t>南猪子石</t>
  </si>
  <si>
    <t>虹ヶ丘</t>
  </si>
  <si>
    <t>一社</t>
  </si>
  <si>
    <t>藤ヶ丘</t>
  </si>
  <si>
    <t>豊が丘</t>
  </si>
  <si>
    <t>猪子石台</t>
  </si>
  <si>
    <t>本郷</t>
  </si>
  <si>
    <t>千種高校前</t>
  </si>
  <si>
    <t>高針</t>
  </si>
  <si>
    <t>牧の原</t>
  </si>
  <si>
    <t>梅森</t>
  </si>
  <si>
    <t>上社</t>
  </si>
  <si>
    <t>名東</t>
  </si>
  <si>
    <t>極楽</t>
  </si>
  <si>
    <t>猪子石</t>
  </si>
  <si>
    <t>森孝</t>
  </si>
  <si>
    <t>市内緑ヶ丘</t>
  </si>
  <si>
    <t>小幡緑地前</t>
  </si>
  <si>
    <t>小幡</t>
  </si>
  <si>
    <t>喜多山</t>
  </si>
  <si>
    <t>小幡北</t>
  </si>
  <si>
    <t>瀬古</t>
  </si>
  <si>
    <t>三階橋</t>
  </si>
  <si>
    <t>守山(舟戸)</t>
  </si>
  <si>
    <t>守山(安藤)</t>
  </si>
  <si>
    <t>大永寺</t>
  </si>
  <si>
    <t>守山白沢</t>
  </si>
  <si>
    <t>阿由知</t>
  </si>
  <si>
    <t>曙</t>
  </si>
  <si>
    <t>吹上</t>
  </si>
  <si>
    <t>鶴舞</t>
  </si>
  <si>
    <t>桜山</t>
  </si>
  <si>
    <t>滝子</t>
  </si>
  <si>
    <t>御器所</t>
  </si>
  <si>
    <t>川名</t>
  </si>
  <si>
    <t>広路</t>
  </si>
  <si>
    <t>川原通</t>
  </si>
  <si>
    <t>山手通</t>
  </si>
  <si>
    <t>南山</t>
  </si>
  <si>
    <t>八事</t>
  </si>
  <si>
    <t>植田</t>
  </si>
  <si>
    <t>一本松</t>
  </si>
  <si>
    <t>塩釜口</t>
  </si>
  <si>
    <t>島田</t>
  </si>
  <si>
    <t>池場</t>
  </si>
  <si>
    <t>平針</t>
  </si>
  <si>
    <t>平針団地</t>
  </si>
  <si>
    <t>菅田</t>
  </si>
  <si>
    <t>野並</t>
  </si>
  <si>
    <t>天白相生</t>
  </si>
  <si>
    <t>一ツ山</t>
  </si>
  <si>
    <t>御前場</t>
  </si>
  <si>
    <t>黒石</t>
  </si>
  <si>
    <t>中山</t>
  </si>
  <si>
    <t>井戸田</t>
  </si>
  <si>
    <t>堀田</t>
  </si>
  <si>
    <t>瑞穂</t>
  </si>
  <si>
    <t>雁道</t>
  </si>
  <si>
    <t>津賀田</t>
  </si>
  <si>
    <t>瑞穂グラウンド前</t>
  </si>
  <si>
    <t>汐路</t>
  </si>
  <si>
    <t>石川橋</t>
  </si>
  <si>
    <t>中根</t>
  </si>
  <si>
    <t>市内弥富</t>
  </si>
  <si>
    <t>新瑞橋</t>
  </si>
  <si>
    <t>柴田</t>
  </si>
  <si>
    <t>星崎</t>
  </si>
  <si>
    <t>鳴尾</t>
  </si>
  <si>
    <t>道徳</t>
  </si>
  <si>
    <t>明治</t>
  </si>
  <si>
    <t>ゆたか</t>
  </si>
  <si>
    <t>市内豊田</t>
  </si>
  <si>
    <t>南陽通</t>
  </si>
  <si>
    <t>大江</t>
  </si>
  <si>
    <t>泉楽通</t>
  </si>
  <si>
    <t>笠寺</t>
  </si>
  <si>
    <t>西門</t>
  </si>
  <si>
    <t>さくら</t>
  </si>
  <si>
    <t>呼続</t>
  </si>
  <si>
    <t>大磯</t>
  </si>
  <si>
    <t>桜田</t>
  </si>
  <si>
    <t>鳴海上ノ山</t>
  </si>
  <si>
    <t>伝治山</t>
  </si>
  <si>
    <t>鳴子</t>
  </si>
  <si>
    <t>みどり台</t>
  </si>
  <si>
    <t>みどり桃山</t>
  </si>
  <si>
    <t>みどり徳重</t>
  </si>
  <si>
    <t>神ノ倉</t>
  </si>
  <si>
    <t>神ノ倉東部</t>
  </si>
  <si>
    <t>左京山</t>
  </si>
  <si>
    <t>滝の水</t>
  </si>
  <si>
    <t>みどり篭山</t>
  </si>
  <si>
    <t>平手</t>
  </si>
  <si>
    <t>鳴海大清水</t>
  </si>
  <si>
    <t>鳴海住宅</t>
  </si>
  <si>
    <t>競馬場前</t>
  </si>
  <si>
    <t>鳴海</t>
  </si>
  <si>
    <t>なるみ砦</t>
  </si>
  <si>
    <t>鳴海南部</t>
  </si>
  <si>
    <t>大高</t>
  </si>
  <si>
    <t>大高南</t>
  </si>
  <si>
    <t>有松</t>
  </si>
  <si>
    <t>有松南</t>
  </si>
  <si>
    <t>熱田</t>
  </si>
  <si>
    <t>日比野</t>
  </si>
  <si>
    <t>大宝</t>
  </si>
  <si>
    <t>沢上</t>
  </si>
  <si>
    <t>神宮前</t>
  </si>
  <si>
    <t>千年</t>
  </si>
  <si>
    <t>小碓</t>
  </si>
  <si>
    <t>名港</t>
  </si>
  <si>
    <t>土古</t>
  </si>
  <si>
    <t>稲永</t>
  </si>
  <si>
    <t>大手西</t>
  </si>
  <si>
    <t>大手東</t>
  </si>
  <si>
    <t>惟信</t>
  </si>
  <si>
    <t>明徳</t>
  </si>
  <si>
    <t>当知</t>
  </si>
  <si>
    <t>市内南陽</t>
  </si>
  <si>
    <t>昭和橋</t>
  </si>
  <si>
    <t>五女子</t>
  </si>
  <si>
    <t>八熊</t>
  </si>
  <si>
    <t>水主町</t>
  </si>
  <si>
    <t>八幡</t>
  </si>
  <si>
    <t>篠原</t>
  </si>
  <si>
    <t>市内長良</t>
  </si>
  <si>
    <t>中島</t>
  </si>
  <si>
    <t>荒子</t>
  </si>
  <si>
    <t>中郷</t>
  </si>
  <si>
    <t>高畑</t>
  </si>
  <si>
    <t>東起</t>
  </si>
  <si>
    <t>打出</t>
  </si>
  <si>
    <t>下之一色</t>
  </si>
  <si>
    <t>正色</t>
  </si>
  <si>
    <t>野田</t>
  </si>
  <si>
    <t>中川</t>
  </si>
  <si>
    <t>高杉</t>
  </si>
  <si>
    <t>伏屋</t>
  </si>
  <si>
    <t>万場</t>
  </si>
  <si>
    <t>春田</t>
  </si>
  <si>
    <t>戸田</t>
  </si>
  <si>
    <t>豊治</t>
  </si>
  <si>
    <t>市内富田</t>
  </si>
  <si>
    <t>長良</t>
  </si>
  <si>
    <t>十番町</t>
  </si>
  <si>
    <t>富田</t>
  </si>
  <si>
    <t>大手</t>
  </si>
  <si>
    <t>港北</t>
  </si>
  <si>
    <t>南陽</t>
  </si>
  <si>
    <t>緑中央</t>
  </si>
  <si>
    <t>神の倉</t>
  </si>
  <si>
    <t>桜</t>
  </si>
  <si>
    <t>明豊</t>
  </si>
  <si>
    <t>北頭</t>
  </si>
  <si>
    <t>弥富通</t>
  </si>
  <si>
    <t>滝川</t>
  </si>
  <si>
    <t>豊国通</t>
  </si>
  <si>
    <t>天白</t>
  </si>
  <si>
    <t>原</t>
  </si>
  <si>
    <t>池見</t>
  </si>
  <si>
    <t>植田東</t>
  </si>
  <si>
    <t>昭和</t>
  </si>
  <si>
    <t>松栄</t>
  </si>
  <si>
    <t>円上</t>
  </si>
  <si>
    <t>新守山</t>
  </si>
  <si>
    <t>小幡北部</t>
  </si>
  <si>
    <t>志段味</t>
  </si>
  <si>
    <t>名東本通</t>
  </si>
  <si>
    <t>西山</t>
  </si>
  <si>
    <t>猪高</t>
  </si>
  <si>
    <t>名東中央</t>
  </si>
  <si>
    <t>萩野通</t>
  </si>
  <si>
    <t>江川端</t>
  </si>
  <si>
    <t>小田井</t>
  </si>
  <si>
    <t>中村公園</t>
  </si>
  <si>
    <t>駅西</t>
  </si>
  <si>
    <t>名古屋駅前</t>
  </si>
  <si>
    <t>本陣</t>
  </si>
  <si>
    <t>鳥居西</t>
  </si>
  <si>
    <t>広小路</t>
  </si>
  <si>
    <t>栄町</t>
  </si>
  <si>
    <t>新栄</t>
  </si>
  <si>
    <t>丸ノ内</t>
  </si>
  <si>
    <t>栄中央</t>
  </si>
  <si>
    <t>女子大小路</t>
  </si>
  <si>
    <t>飯田町</t>
  </si>
  <si>
    <t>大松</t>
  </si>
  <si>
    <t>泉</t>
  </si>
  <si>
    <t>大幸町</t>
  </si>
  <si>
    <t>地　　区</t>
  </si>
  <si>
    <t>中日新聞</t>
  </si>
  <si>
    <t>朝日新聞</t>
  </si>
  <si>
    <t>毎日新聞</t>
  </si>
  <si>
    <t>読売新聞</t>
  </si>
  <si>
    <t>名　　　古　　　屋　　　市</t>
  </si>
  <si>
    <t>中区</t>
  </si>
  <si>
    <t>東区</t>
  </si>
  <si>
    <t>中村区</t>
  </si>
  <si>
    <t>西区</t>
  </si>
  <si>
    <t>北区</t>
  </si>
  <si>
    <t>千種区</t>
  </si>
  <si>
    <t>名東区</t>
  </si>
  <si>
    <t>守山区</t>
  </si>
  <si>
    <t>昭和区</t>
  </si>
  <si>
    <t>天白区</t>
  </si>
  <si>
    <t>瑞穂区</t>
  </si>
  <si>
    <t>南区</t>
  </si>
  <si>
    <t>緑区</t>
  </si>
  <si>
    <t>熱田区</t>
  </si>
  <si>
    <t>港区</t>
  </si>
  <si>
    <t>中川区</t>
  </si>
  <si>
    <t>合　計</t>
  </si>
  <si>
    <t>合　　計</t>
  </si>
  <si>
    <t>備　　考</t>
  </si>
  <si>
    <t>南陽西部</t>
  </si>
  <si>
    <t>*1</t>
  </si>
  <si>
    <t>中川区全域の場合</t>
  </si>
  <si>
    <t>　中　　  　　区</t>
  </si>
  <si>
    <t>　東　　  　　区</t>
  </si>
  <si>
    <t>　中　　村　　区</t>
  </si>
  <si>
    <t>　西　　  　　区</t>
  </si>
  <si>
    <t>　北　　  　　区</t>
  </si>
  <si>
    <t>　名　　東　　区</t>
  </si>
  <si>
    <t>　守　　山　　区</t>
  </si>
  <si>
    <t>　昭　　和　　区</t>
  </si>
  <si>
    <t>　天　　白　　区</t>
  </si>
  <si>
    <t>　瑞　　穂　　区</t>
  </si>
  <si>
    <t>　南　　  　　区</t>
  </si>
  <si>
    <t>　緑　　  　　区</t>
  </si>
  <si>
    <t>　熱　　田　　区</t>
  </si>
  <si>
    <t>　港　　  　　区</t>
  </si>
  <si>
    <t>　中　　川　　区</t>
  </si>
  <si>
    <t xml:space="preserve"> 海部郡大治町万場北</t>
  </si>
  <si>
    <t>　　　　　　　含む</t>
  </si>
  <si>
    <t>　</t>
  </si>
  <si>
    <t>　　</t>
  </si>
  <si>
    <t>榎</t>
  </si>
  <si>
    <t>N</t>
  </si>
  <si>
    <t>*2</t>
  </si>
  <si>
    <t>久屋大通</t>
  </si>
  <si>
    <t>*3</t>
  </si>
  <si>
    <t>NM</t>
  </si>
  <si>
    <t>上前津</t>
  </si>
  <si>
    <t>*4</t>
  </si>
  <si>
    <t>*5</t>
  </si>
  <si>
    <t>市内金山</t>
  </si>
  <si>
    <t>平成29年前期</t>
  </si>
  <si>
    <t>*6</t>
  </si>
  <si>
    <t>大幸</t>
  </si>
  <si>
    <t>徳川</t>
  </si>
  <si>
    <t/>
  </si>
  <si>
    <t>東区名城</t>
  </si>
  <si>
    <t>中区名城</t>
  </si>
  <si>
    <t xml:space="preserve"> 中区全域の場合
　　　　　　　　　　　　　　　　　　　　　　　　　　　　　　　　　　　　　　　　　　　　　　　　　　　　　　　　　　　　　　　　　　　　</t>
  </si>
  <si>
    <t>　東区高岳150枚　</t>
  </si>
  <si>
    <t>　中村区名駅900枚　</t>
  </si>
  <si>
    <t>　　　　　　　をプラス</t>
  </si>
  <si>
    <t>*1 千種区 50枚含む</t>
  </si>
  <si>
    <t>*3 中村区 700枚　　　　　　　　　　　　　　　　</t>
  </si>
  <si>
    <t>　　西区　100枚含む</t>
  </si>
  <si>
    <t>*4 熱田区 250枚含む</t>
  </si>
  <si>
    <t>*5 熱田区 650枚含む</t>
  </si>
  <si>
    <t xml:space="preserve"> 東区全域の場合　　　　　　　　　　　　　　</t>
  </si>
  <si>
    <t>　　　　　　　　　をプラス</t>
  </si>
  <si>
    <t>*2 北区 150枚含む
　</t>
  </si>
  <si>
    <t>*6 中区 150枚含む
　</t>
  </si>
  <si>
    <t>中村区全域の場合</t>
  </si>
  <si>
    <t>　　　　　　　　をプラス</t>
  </si>
  <si>
    <t xml:space="preserve"> 西区全域の場合</t>
  </si>
  <si>
    <t xml:space="preserve"> 中区桜通り 100枚</t>
  </si>
  <si>
    <t xml:space="preserve"> 中村区名駅 950枚</t>
  </si>
  <si>
    <t>城見通</t>
  </si>
  <si>
    <t>上飯田</t>
  </si>
  <si>
    <t>喜惣治</t>
  </si>
  <si>
    <t>黒川東</t>
  </si>
  <si>
    <t>平安通</t>
  </si>
  <si>
    <t xml:space="preserve"> 北区全域の場合
　</t>
  </si>
  <si>
    <t xml:space="preserve">  東区赤塚      150枚</t>
  </si>
  <si>
    <t xml:space="preserve">  守山区三階橋  200枚
　　　　　　　　　</t>
  </si>
  <si>
    <t xml:space="preserve">            をプラス</t>
  </si>
  <si>
    <t>*1 西春日井郡豊山町
   350枚含む</t>
  </si>
  <si>
    <t>千種星ヶ丘</t>
  </si>
  <si>
    <t>今池覚王山</t>
  </si>
  <si>
    <t>千種中央</t>
  </si>
  <si>
    <t>東山・上野</t>
  </si>
  <si>
    <t>千種南</t>
  </si>
  <si>
    <t>千種区全域の場合</t>
  </si>
  <si>
    <t xml:space="preserve">  中区新栄　　　  　50枚</t>
  </si>
  <si>
    <t xml:space="preserve">をプラス  </t>
  </si>
  <si>
    <t>名東星ヶ丘</t>
  </si>
  <si>
    <t>上社南</t>
  </si>
  <si>
    <t>藤が丘</t>
  </si>
  <si>
    <t>平和が丘</t>
  </si>
  <si>
    <t>日進北部</t>
  </si>
  <si>
    <t>大森</t>
  </si>
  <si>
    <t>志段味西部</t>
  </si>
  <si>
    <t>守山南部</t>
  </si>
  <si>
    <t>守山西部</t>
  </si>
  <si>
    <t>守山東部</t>
  </si>
  <si>
    <t>Y</t>
  </si>
  <si>
    <t>守山区全域の場合</t>
  </si>
  <si>
    <t xml:space="preserve">  尾張旭市本地ケ原</t>
  </si>
  <si>
    <t xml:space="preserve">     　　 　　　　1,100枚</t>
  </si>
  <si>
    <t>*2 北区 　200枚含む
                    　</t>
  </si>
  <si>
    <t>川原通東</t>
  </si>
  <si>
    <t>千代田</t>
  </si>
  <si>
    <t xml:space="preserve"> 昭和区全域の場合</t>
  </si>
  <si>
    <t>をプラス</t>
  </si>
  <si>
    <t>梅が丘</t>
  </si>
  <si>
    <t>天白区全域の場合</t>
  </si>
  <si>
    <t>*１</t>
  </si>
  <si>
    <t>昭和高校前</t>
  </si>
  <si>
    <t>瑞穂区全域の場合</t>
  </si>
  <si>
    <t xml:space="preserve">天白区八事       650枚　　
</t>
  </si>
  <si>
    <t>*1 昭和区 200枚含む</t>
  </si>
  <si>
    <t>笠東</t>
  </si>
  <si>
    <t>市内桜</t>
  </si>
  <si>
    <t>桶狭間</t>
  </si>
  <si>
    <t>緑大高</t>
  </si>
  <si>
    <t>緑南部</t>
  </si>
  <si>
    <t>*1 天白区 200枚含む</t>
  </si>
  <si>
    <t>六番町</t>
  </si>
  <si>
    <t>熱田区全域の場合</t>
  </si>
  <si>
    <t xml:space="preserve">   中区正木   250枚</t>
  </si>
  <si>
    <t xml:space="preserve">   中区金山   650枚
　</t>
  </si>
  <si>
    <t>東海橋</t>
  </si>
  <si>
    <t>みなと高木</t>
  </si>
  <si>
    <t>港西</t>
  </si>
  <si>
    <t>NAM</t>
  </si>
  <si>
    <t>港区全域の場合
　</t>
  </si>
  <si>
    <t xml:space="preserve">中川区中島 900枚  </t>
  </si>
  <si>
    <t>中川区下之一色 450枚</t>
  </si>
  <si>
    <t>太平通</t>
  </si>
  <si>
    <t>中川常磐</t>
  </si>
  <si>
    <t>千音寺</t>
  </si>
  <si>
    <t>千音寺南部</t>
  </si>
  <si>
    <t>とみた吉津</t>
  </si>
  <si>
    <t>*1 港区 　900枚含む</t>
  </si>
  <si>
    <t>*2 港区 　450枚含む</t>
  </si>
  <si>
    <t>*4 港区550枚</t>
  </si>
  <si>
    <t>　　海部郡蟹江町50枚</t>
  </si>
  <si>
    <t>名駅</t>
  </si>
  <si>
    <t>名駅西</t>
  </si>
  <si>
    <t>岩塚</t>
  </si>
  <si>
    <t>　中区桜通り 700枚</t>
  </si>
  <si>
    <t>浅間町</t>
  </si>
  <si>
    <t>山田</t>
  </si>
  <si>
    <t>平田</t>
  </si>
  <si>
    <t>豊岡通</t>
  </si>
  <si>
    <t>田辺通</t>
  </si>
  <si>
    <t>備考</t>
  </si>
  <si>
    <t xml:space="preserve">         をプラス</t>
  </si>
  <si>
    <t>如意</t>
  </si>
  <si>
    <t>NM</t>
  </si>
  <si>
    <t>熱田中川</t>
  </si>
  <si>
    <t>NM</t>
  </si>
  <si>
    <t>中栄</t>
  </si>
  <si>
    <t>中村常盤</t>
  </si>
  <si>
    <t>　  中区 900枚含む</t>
  </si>
  <si>
    <t>城西</t>
  </si>
  <si>
    <t>平田橋</t>
  </si>
  <si>
    <t>如意東部</t>
  </si>
  <si>
    <t>東山公園</t>
  </si>
  <si>
    <t>藤ヶ丘</t>
  </si>
  <si>
    <t>高針</t>
  </si>
  <si>
    <t>*1 日進市 350枚含む</t>
  </si>
  <si>
    <t>*2 長久手市350枚含む</t>
  </si>
  <si>
    <t>*2</t>
  </si>
  <si>
    <t>*3</t>
  </si>
  <si>
    <t>守山本地</t>
  </si>
  <si>
    <t>N</t>
  </si>
  <si>
    <t>小幡南部</t>
  </si>
  <si>
    <t xml:space="preserve">   尾張旭市瑞鳳 100枚</t>
  </si>
  <si>
    <t>　　　　　　　　　　　含む</t>
  </si>
  <si>
    <t>鶴舞</t>
  </si>
  <si>
    <t>御器所</t>
  </si>
  <si>
    <t>円上</t>
  </si>
  <si>
    <t>桜山</t>
  </si>
  <si>
    <t>緑区桃山  150枚
           をプラス</t>
  </si>
  <si>
    <t>緑区神ノ倉東部200枚</t>
  </si>
  <si>
    <t>*1 瑞穂区 650枚含む</t>
  </si>
  <si>
    <t>瑞穂</t>
  </si>
  <si>
    <t>　　　　　　　をプラス</t>
  </si>
  <si>
    <t>千鳥</t>
  </si>
  <si>
    <t>呼続</t>
  </si>
  <si>
    <t>新瑞橋</t>
  </si>
  <si>
    <t>船方</t>
  </si>
  <si>
    <t>金山</t>
  </si>
  <si>
    <t>神宮</t>
  </si>
  <si>
    <t>千年</t>
  </si>
  <si>
    <t>中川区市内富田 550枚</t>
  </si>
  <si>
    <t>　　　　　　をプラス</t>
  </si>
  <si>
    <t>高畑</t>
  </si>
  <si>
    <t>　　　　　　　　　含む</t>
  </si>
  <si>
    <t>*2 東区 1,650枚含む</t>
  </si>
  <si>
    <t>*3 北区 250枚含む
　</t>
  </si>
  <si>
    <t>*4 北区　500枚含む
　</t>
  </si>
  <si>
    <t>*5 中区 900枚含む
　</t>
  </si>
  <si>
    <t>*1 北区 1,200枚含む</t>
  </si>
  <si>
    <t>*1</t>
  </si>
  <si>
    <t>*4</t>
  </si>
  <si>
    <t>*1 北区 350枚含む</t>
  </si>
  <si>
    <t>*2 清須市 150枚含む</t>
  </si>
  <si>
    <t>*3 清須市 1,300枚含む</t>
  </si>
  <si>
    <t>*4 清須市 350枚含む</t>
  </si>
  <si>
    <t>*3 千種区1,000枚含む</t>
  </si>
  <si>
    <t>*4 守山区1,950枚</t>
  </si>
  <si>
    <t>　 尾張旭市300枚</t>
  </si>
  <si>
    <t>*1 千種区　250枚含む</t>
  </si>
  <si>
    <t>*2 瑞穂区　500枚含む</t>
  </si>
  <si>
    <t>*3 瑞穂区800枚含む</t>
  </si>
  <si>
    <t>*4 瑞穂区　200枚含む</t>
  </si>
  <si>
    <t xml:space="preserve">*2 名東区 350枚含む
</t>
  </si>
  <si>
    <t>*3 緑区 1,000枚含む</t>
  </si>
  <si>
    <t>*4 日進市 650枚含む</t>
  </si>
  <si>
    <t>*1 熱田区 450枚含む</t>
  </si>
  <si>
    <t>*2 港区 1,150枚含む</t>
  </si>
  <si>
    <t>*1 熱田区 1,200枚
              含む</t>
  </si>
  <si>
    <t>*3 中村区1,000枚含む　</t>
  </si>
  <si>
    <t>　東区葵　 900枚　</t>
  </si>
  <si>
    <t>　中区久屋大通 1,650枚</t>
  </si>
  <si>
    <t>　中川区野田 1,000枚</t>
  </si>
  <si>
    <t>*1 西区950枚含む</t>
  </si>
  <si>
    <t xml:space="preserve">  東区大曽根  1,200枚
　</t>
  </si>
  <si>
    <t xml:space="preserve">  東区主税町　 500枚
　</t>
  </si>
  <si>
    <t xml:space="preserve">  東区長塀町    250枚</t>
  </si>
  <si>
    <t xml:space="preserve">  西区上名古屋  350枚</t>
  </si>
  <si>
    <t xml:space="preserve">  昭和区阿由知　250枚</t>
  </si>
  <si>
    <t xml:space="preserve">  名東区猪子石1,000枚</t>
  </si>
  <si>
    <t>名東区全域の場合
　天白区一本松　350枚
　　　 　　をプラス</t>
  </si>
  <si>
    <t xml:space="preserve"> 名東区森孝　1950枚
　</t>
  </si>
  <si>
    <t>*3 北区　200枚含む</t>
  </si>
  <si>
    <t>*1 尾張旭市　2,400枚</t>
  </si>
  <si>
    <t>*2 尾張旭市　250枚</t>
  </si>
  <si>
    <t xml:space="preserve">  瑞穂区雁道　　250枚</t>
  </si>
  <si>
    <t>昭和区御器所   800枚　　</t>
  </si>
  <si>
    <t xml:space="preserve">昭和区桜山       500枚　　
</t>
  </si>
  <si>
    <t xml:space="preserve">昭和区南山       200枚　　
</t>
  </si>
  <si>
    <t xml:space="preserve">緑区全域の場合
 天白区黒石 1,000枚
  　　　　　  　をプラス
</t>
  </si>
  <si>
    <t>*2 天白区 150枚含む</t>
  </si>
  <si>
    <t xml:space="preserve">   港区千年 1,200枚
　</t>
  </si>
  <si>
    <t xml:space="preserve">   南区明治   450枚
　　　　　　　　</t>
  </si>
  <si>
    <t>南区泉楽通 1,150枚</t>
  </si>
  <si>
    <t>山王・大須</t>
  </si>
  <si>
    <t>　　　350枚をプラス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</si>
</sst>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"/>
    <numFmt numFmtId="177" formatCode="#,##0;[Red]\-#,##0;"/>
    <numFmt numFmtId="178" formatCode="m&quot;月&quot;d&quot;日&quot;\(aaa\)"/>
    <numFmt numFmtId="179" formatCode="yyyy&quot;年&quot;m&quot;月&quot;;@"/>
    <numFmt numFmtId="180" formatCode="[$-411]ge\.m\.d;@"/>
    <numFmt numFmtId="181" formatCode="[$-411]ggge&quot;年&quot;m&quot;月&quot;&quot;現&quot;&quot;在&quot;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22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b/>
      <sz val="14"/>
      <name val="ＭＳ Ｐ明朝"/>
      <family val="1"/>
    </font>
    <font>
      <b/>
      <sz val="5"/>
      <name val="ＭＳ Ｐゴシック"/>
      <family val="3"/>
    </font>
    <font>
      <sz val="9"/>
      <name val="Century"/>
      <family val="1"/>
    </font>
    <font>
      <sz val="7"/>
      <name val="ＭＳ Ｐゴシック"/>
      <family val="3"/>
    </font>
    <font>
      <sz val="11"/>
      <name val="Century"/>
      <family val="1"/>
    </font>
    <font>
      <sz val="5"/>
      <name val="ＭＳ Ｐゴシック"/>
      <family val="3"/>
    </font>
    <font>
      <sz val="8"/>
      <name val="Century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7"/>
      <name val="Century"/>
      <family val="1"/>
    </font>
    <font>
      <sz val="9.6"/>
      <name val="ＭＳ Ｐゴシック"/>
      <family val="3"/>
    </font>
    <font>
      <sz val="9.6"/>
      <name val="ＭＳ 明朝"/>
      <family val="1"/>
    </font>
    <font>
      <sz val="8.5"/>
      <name val="ＭＳ 明朝"/>
      <family val="1"/>
    </font>
    <font>
      <sz val="12"/>
      <name val="ＭＳ Ｐゴシック"/>
      <family val="3"/>
    </font>
    <font>
      <sz val="17"/>
      <name val="ＭＳ Ｐゴシック"/>
      <family val="3"/>
    </font>
    <font>
      <sz val="10.5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/>
    </border>
    <border>
      <left style="hair"/>
      <right/>
      <top style="thin"/>
      <bottom style="medium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hair"/>
      <right style="thin"/>
      <top style="hair"/>
      <bottom style="hair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hair"/>
    </border>
    <border>
      <left/>
      <right/>
      <top style="thin"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thin"/>
      <bottom/>
    </border>
    <border>
      <left>
        <color indexed="63"/>
      </left>
      <right style="thin"/>
      <top/>
      <bottom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medium"/>
      <top style="thin"/>
      <bottom style="hair"/>
    </border>
    <border>
      <left style="medium"/>
      <right/>
      <top style="thin"/>
      <bottom style="hair"/>
    </border>
    <border>
      <left/>
      <right style="medium"/>
      <top style="medium"/>
      <bottom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 style="hair"/>
      <right style="medium"/>
      <top style="medium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thin"/>
      <top style="hair"/>
      <bottom>
        <color indexed="63"/>
      </bottom>
    </border>
    <border>
      <left style="hair"/>
      <right style="medium"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medium"/>
      <top style="medium"/>
      <bottom style="thin"/>
    </border>
    <border>
      <left style="thin"/>
      <right/>
      <top style="hair"/>
      <bottom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thin"/>
      <right style="hair"/>
      <top style="hair"/>
      <bottom/>
    </border>
    <border>
      <left>
        <color indexed="63"/>
      </left>
      <right style="medium"/>
      <top/>
      <bottom style="hair"/>
    </border>
    <border>
      <left/>
      <right style="medium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/>
    </border>
    <border>
      <left style="medium"/>
      <right style="medium"/>
      <top style="hair"/>
      <bottom>
        <color indexed="63"/>
      </bottom>
    </border>
    <border>
      <left/>
      <right style="medium"/>
      <top style="hair"/>
      <bottom/>
    </border>
    <border>
      <left/>
      <right/>
      <top style="double"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/>
      <top style="double"/>
      <bottom style="medium"/>
    </border>
    <border>
      <left style="double"/>
      <right style="hair"/>
      <top style="double"/>
      <bottom style="medium"/>
    </border>
    <border>
      <left/>
      <right style="medium"/>
      <top style="double"/>
      <bottom style="medium"/>
    </border>
    <border>
      <left style="double"/>
      <right style="hair"/>
      <top>
        <color indexed="63"/>
      </top>
      <bottom style="hair"/>
    </border>
    <border>
      <left style="medium"/>
      <right/>
      <top style="double"/>
      <bottom style="medium"/>
    </border>
    <border>
      <left/>
      <right style="medium"/>
      <top style="medium"/>
      <bottom style="thin"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/>
      <bottom style="medium"/>
    </border>
    <border>
      <left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0" fillId="0" borderId="0">
      <alignment/>
      <protection/>
    </xf>
    <xf numFmtId="0" fontId="69" fillId="32" borderId="0" applyNumberFormat="0" applyBorder="0" applyAlignment="0" applyProtection="0"/>
  </cellStyleXfs>
  <cellXfs count="463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38" fontId="3" fillId="0" borderId="0" xfId="48" applyFont="1" applyAlignment="1" applyProtection="1">
      <alignment/>
      <protection locked="0"/>
    </xf>
    <xf numFmtId="0" fontId="8" fillId="0" borderId="10" xfId="0" applyFont="1" applyBorder="1" applyAlignment="1" applyProtection="1">
      <alignment vertical="top"/>
      <protection locked="0"/>
    </xf>
    <xf numFmtId="176" fontId="4" fillId="0" borderId="11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right"/>
      <protection locked="0"/>
    </xf>
    <xf numFmtId="176" fontId="5" fillId="0" borderId="14" xfId="0" applyNumberFormat="1" applyFont="1" applyBorder="1" applyAlignment="1" applyProtection="1">
      <alignment horizontal="right" vertical="center"/>
      <protection/>
    </xf>
    <xf numFmtId="176" fontId="5" fillId="0" borderId="15" xfId="0" applyNumberFormat="1" applyFont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6" xfId="0" applyNumberFormat="1" applyFont="1" applyBorder="1" applyAlignment="1" applyProtection="1">
      <alignment horizontal="right" vertical="center"/>
      <protection/>
    </xf>
    <xf numFmtId="177" fontId="12" fillId="0" borderId="11" xfId="48" applyNumberFormat="1" applyFont="1" applyBorder="1" applyAlignment="1" applyProtection="1">
      <alignment horizontal="center" vertical="center"/>
      <protection/>
    </xf>
    <xf numFmtId="38" fontId="13" fillId="0" borderId="0" xfId="48" applyFont="1" applyAlignment="1" applyProtection="1">
      <alignment horizontal="right" vertical="center"/>
      <protection/>
    </xf>
    <xf numFmtId="177" fontId="0" fillId="0" borderId="17" xfId="48" applyNumberFormat="1" applyFont="1" applyBorder="1" applyAlignment="1" applyProtection="1">
      <alignment horizontal="right" vertical="center"/>
      <protection/>
    </xf>
    <xf numFmtId="38" fontId="14" fillId="0" borderId="18" xfId="48" applyFont="1" applyBorder="1" applyAlignment="1" applyProtection="1">
      <alignment horizontal="right" vertical="center"/>
      <protection locked="0"/>
    </xf>
    <xf numFmtId="38" fontId="14" fillId="0" borderId="18" xfId="48" applyFont="1" applyBorder="1" applyAlignment="1" applyProtection="1">
      <alignment vertical="center"/>
      <protection locked="0"/>
    </xf>
    <xf numFmtId="38" fontId="14" fillId="0" borderId="19" xfId="48" applyFont="1" applyBorder="1" applyAlignment="1" applyProtection="1">
      <alignment horizontal="right" vertical="center"/>
      <protection locked="0"/>
    </xf>
    <xf numFmtId="177" fontId="14" fillId="0" borderId="20" xfId="48" applyNumberFormat="1" applyFont="1" applyBorder="1" applyAlignment="1" applyProtection="1">
      <alignment vertical="center"/>
      <protection/>
    </xf>
    <xf numFmtId="176" fontId="9" fillId="0" borderId="21" xfId="0" applyNumberFormat="1" applyFont="1" applyFill="1" applyBorder="1" applyAlignment="1" applyProtection="1">
      <alignment horizontal="center" vertical="center"/>
      <protection locked="0"/>
    </xf>
    <xf numFmtId="38" fontId="13" fillId="0" borderId="11" xfId="48" applyFont="1" applyBorder="1" applyAlignment="1" applyProtection="1">
      <alignment horizontal="right" vertical="center"/>
      <protection/>
    </xf>
    <xf numFmtId="38" fontId="0" fillId="0" borderId="0" xfId="48" applyFont="1" applyAlignment="1" applyProtection="1">
      <alignment/>
      <protection locked="0"/>
    </xf>
    <xf numFmtId="0" fontId="0" fillId="0" borderId="22" xfId="0" applyFont="1" applyBorder="1" applyAlignment="1" applyProtection="1">
      <alignment horizontal="left" vertical="top"/>
      <protection locked="0"/>
    </xf>
    <xf numFmtId="38" fontId="0" fillId="0" borderId="23" xfId="48" applyFont="1" applyBorder="1" applyAlignment="1" applyProtection="1">
      <alignment/>
      <protection locked="0"/>
    </xf>
    <xf numFmtId="38" fontId="10" fillId="0" borderId="24" xfId="48" applyFont="1" applyBorder="1" applyAlignment="1" applyProtection="1">
      <alignment horizontal="center"/>
      <protection/>
    </xf>
    <xf numFmtId="38" fontId="3" fillId="0" borderId="25" xfId="48" applyFont="1" applyBorder="1" applyAlignment="1" applyProtection="1">
      <alignment vertical="top"/>
      <protection/>
    </xf>
    <xf numFmtId="38" fontId="3" fillId="0" borderId="25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/>
    </xf>
    <xf numFmtId="38" fontId="14" fillId="0" borderId="26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horizontal="center"/>
      <protection locked="0"/>
    </xf>
    <xf numFmtId="177" fontId="0" fillId="0" borderId="27" xfId="48" applyNumberFormat="1" applyFont="1" applyBorder="1" applyAlignment="1" applyProtection="1">
      <alignment/>
      <protection/>
    </xf>
    <xf numFmtId="177" fontId="0" fillId="0" borderId="28" xfId="48" applyNumberFormat="1" applyFont="1" applyBorder="1" applyAlignment="1" applyProtection="1">
      <alignment horizontal="center" vertical="center"/>
      <protection/>
    </xf>
    <xf numFmtId="177" fontId="16" fillId="0" borderId="28" xfId="48" applyNumberFormat="1" applyFont="1" applyBorder="1" applyAlignment="1" applyProtection="1">
      <alignment horizontal="center" vertical="center"/>
      <protection/>
    </xf>
    <xf numFmtId="177" fontId="0" fillId="0" borderId="29" xfId="48" applyNumberFormat="1" applyFont="1" applyBorder="1" applyAlignment="1" applyProtection="1">
      <alignment vertical="center"/>
      <protection/>
    </xf>
    <xf numFmtId="177" fontId="0" fillId="0" borderId="30" xfId="48" applyNumberFormat="1" applyFont="1" applyBorder="1" applyAlignment="1" applyProtection="1">
      <alignment vertical="center"/>
      <protection/>
    </xf>
    <xf numFmtId="177" fontId="14" fillId="0" borderId="11" xfId="48" applyNumberFormat="1" applyFont="1" applyBorder="1" applyAlignment="1" applyProtection="1">
      <alignment vertical="center"/>
      <protection/>
    </xf>
    <xf numFmtId="177" fontId="12" fillId="0" borderId="11" xfId="48" applyNumberFormat="1" applyFont="1" applyBorder="1" applyAlignment="1" applyProtection="1">
      <alignment vertical="center"/>
      <protection/>
    </xf>
    <xf numFmtId="177" fontId="12" fillId="0" borderId="10" xfId="48" applyNumberFormat="1" applyFont="1" applyBorder="1" applyAlignment="1" applyProtection="1">
      <alignment vertical="center"/>
      <protection/>
    </xf>
    <xf numFmtId="177" fontId="16" fillId="0" borderId="11" xfId="48" applyNumberFormat="1" applyFont="1" applyBorder="1" applyAlignment="1" applyProtection="1">
      <alignment horizontal="center" vertical="center"/>
      <protection/>
    </xf>
    <xf numFmtId="177" fontId="12" fillId="0" borderId="31" xfId="48" applyNumberFormat="1" applyFont="1" applyBorder="1" applyAlignment="1" applyProtection="1">
      <alignment vertical="center"/>
      <protection/>
    </xf>
    <xf numFmtId="177" fontId="0" fillId="0" borderId="23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38" fontId="0" fillId="0" borderId="0" xfId="48" applyFont="1" applyAlignment="1" applyProtection="1">
      <alignment/>
      <protection/>
    </xf>
    <xf numFmtId="38" fontId="0" fillId="0" borderId="0" xfId="48" applyFont="1" applyAlignment="1" applyProtection="1">
      <alignment horizontal="center"/>
      <protection/>
    </xf>
    <xf numFmtId="38" fontId="5" fillId="0" borderId="0" xfId="48" applyFont="1" applyAlignment="1" applyProtection="1">
      <alignment/>
      <protection/>
    </xf>
    <xf numFmtId="38" fontId="13" fillId="0" borderId="32" xfId="48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vertical="top"/>
      <protection/>
    </xf>
    <xf numFmtId="38" fontId="3" fillId="0" borderId="25" xfId="48" applyFont="1" applyBorder="1" applyAlignment="1" applyProtection="1">
      <alignment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8" fontId="3" fillId="0" borderId="25" xfId="48" applyFont="1" applyBorder="1" applyAlignment="1" applyProtection="1">
      <alignment horizontal="left" vertical="top" wrapText="1"/>
      <protection/>
    </xf>
    <xf numFmtId="177" fontId="0" fillId="0" borderId="27" xfId="48" applyNumberFormat="1" applyFont="1" applyBorder="1" applyAlignment="1" applyProtection="1">
      <alignment vertical="center"/>
      <protection/>
    </xf>
    <xf numFmtId="177" fontId="14" fillId="0" borderId="33" xfId="48" applyNumberFormat="1" applyFont="1" applyBorder="1" applyAlignment="1" applyProtection="1">
      <alignment vertical="center"/>
      <protection/>
    </xf>
    <xf numFmtId="38" fontId="0" fillId="0" borderId="34" xfId="48" applyFont="1" applyBorder="1" applyAlignment="1" applyProtection="1">
      <alignment vertical="top" wrapText="1"/>
      <protection/>
    </xf>
    <xf numFmtId="38" fontId="6" fillId="0" borderId="25" xfId="48" applyFont="1" applyBorder="1" applyAlignment="1" applyProtection="1">
      <alignment/>
      <protection/>
    </xf>
    <xf numFmtId="177" fontId="20" fillId="0" borderId="28" xfId="48" applyNumberFormat="1" applyFont="1" applyBorder="1" applyAlignment="1" applyProtection="1">
      <alignment horizontal="center" vertical="center"/>
      <protection/>
    </xf>
    <xf numFmtId="177" fontId="22" fillId="0" borderId="11" xfId="48" applyNumberFormat="1" applyFont="1" applyBorder="1" applyAlignment="1" applyProtection="1">
      <alignment horizontal="center" vertical="center"/>
      <protection/>
    </xf>
    <xf numFmtId="38" fontId="5" fillId="0" borderId="23" xfId="48" applyFont="1" applyBorder="1" applyAlignment="1" applyProtection="1">
      <alignment/>
      <protection/>
    </xf>
    <xf numFmtId="38" fontId="3" fillId="0" borderId="12" xfId="48" applyFont="1" applyBorder="1" applyAlignment="1" applyProtection="1">
      <alignment/>
      <protection/>
    </xf>
    <xf numFmtId="38" fontId="3" fillId="0" borderId="25" xfId="48" applyFont="1" applyBorder="1" applyAlignment="1" applyProtection="1">
      <alignment/>
      <protection/>
    </xf>
    <xf numFmtId="177" fontId="20" fillId="0" borderId="11" xfId="48" applyNumberFormat="1" applyFont="1" applyBorder="1" applyAlignment="1" applyProtection="1">
      <alignment horizontal="center" vertical="center"/>
      <protection/>
    </xf>
    <xf numFmtId="38" fontId="23" fillId="0" borderId="25" xfId="48" applyFont="1" applyBorder="1" applyAlignment="1" applyProtection="1">
      <alignment vertical="top" wrapText="1"/>
      <protection/>
    </xf>
    <xf numFmtId="38" fontId="23" fillId="0" borderId="25" xfId="48" applyFont="1" applyBorder="1" applyAlignment="1" applyProtection="1">
      <alignment/>
      <protection/>
    </xf>
    <xf numFmtId="177" fontId="23" fillId="0" borderId="23" xfId="48" applyNumberFormat="1" applyFont="1" applyBorder="1" applyAlignment="1" applyProtection="1">
      <alignment/>
      <protection/>
    </xf>
    <xf numFmtId="38" fontId="3" fillId="0" borderId="25" xfId="48" applyFont="1" applyBorder="1" applyAlignment="1" applyProtection="1">
      <alignment horizontal="left" vertical="center" shrinkToFit="1"/>
      <protection/>
    </xf>
    <xf numFmtId="38" fontId="3" fillId="0" borderId="25" xfId="48" applyFont="1" applyBorder="1" applyAlignment="1" applyProtection="1">
      <alignment horizontal="right"/>
      <protection/>
    </xf>
    <xf numFmtId="177" fontId="3" fillId="0" borderId="23" xfId="48" applyNumberFormat="1" applyFont="1" applyBorder="1" applyAlignment="1" applyProtection="1">
      <alignment/>
      <protection/>
    </xf>
    <xf numFmtId="38" fontId="23" fillId="0" borderId="25" xfId="48" applyFont="1" applyBorder="1" applyAlignment="1" applyProtection="1">
      <alignment horizontal="left"/>
      <protection/>
    </xf>
    <xf numFmtId="38" fontId="8" fillId="0" borderId="25" xfId="48" applyFont="1" applyBorder="1" applyAlignment="1" applyProtection="1">
      <alignment/>
      <protection/>
    </xf>
    <xf numFmtId="38" fontId="3" fillId="0" borderId="25" xfId="48" applyFont="1" applyBorder="1" applyAlignment="1" applyProtection="1">
      <alignment vertical="center"/>
      <protection/>
    </xf>
    <xf numFmtId="38" fontId="3" fillId="0" borderId="25" xfId="48" applyFont="1" applyBorder="1" applyAlignment="1" applyProtection="1">
      <alignment vertical="center" wrapText="1"/>
      <protection/>
    </xf>
    <xf numFmtId="177" fontId="8" fillId="0" borderId="23" xfId="48" applyNumberFormat="1" applyFont="1" applyBorder="1" applyAlignment="1" applyProtection="1">
      <alignment/>
      <protection/>
    </xf>
    <xf numFmtId="38" fontId="17" fillId="0" borderId="25" xfId="48" applyFont="1" applyBorder="1" applyAlignment="1" applyProtection="1">
      <alignment horizontal="left" vertical="top" wrapText="1"/>
      <protection/>
    </xf>
    <xf numFmtId="38" fontId="0" fillId="0" borderId="25" xfId="48" applyFont="1" applyBorder="1" applyAlignment="1" applyProtection="1">
      <alignment vertical="top" wrapText="1"/>
      <protection/>
    </xf>
    <xf numFmtId="38" fontId="12" fillId="0" borderId="25" xfId="48" applyFont="1" applyBorder="1" applyAlignment="1" applyProtection="1">
      <alignment/>
      <protection/>
    </xf>
    <xf numFmtId="38" fontId="0" fillId="0" borderId="12" xfId="48" applyFont="1" applyBorder="1" applyAlignment="1" applyProtection="1">
      <alignment/>
      <protection/>
    </xf>
    <xf numFmtId="38" fontId="3" fillId="0" borderId="25" xfId="48" applyFont="1" applyBorder="1" applyAlignment="1" applyProtection="1">
      <alignment horizontal="right" vertical="top" wrapText="1"/>
      <protection/>
    </xf>
    <xf numFmtId="38" fontId="10" fillId="0" borderId="12" xfId="48" applyFont="1" applyBorder="1" applyAlignment="1" applyProtection="1">
      <alignment/>
      <protection/>
    </xf>
    <xf numFmtId="38" fontId="10" fillId="0" borderId="25" xfId="48" applyFont="1" applyBorder="1" applyAlignment="1" applyProtection="1">
      <alignment/>
      <protection/>
    </xf>
    <xf numFmtId="177" fontId="10" fillId="0" borderId="23" xfId="48" applyNumberFormat="1" applyFont="1" applyBorder="1" applyAlignment="1" applyProtection="1">
      <alignment/>
      <protection/>
    </xf>
    <xf numFmtId="38" fontId="11" fillId="0" borderId="25" xfId="48" applyFont="1" applyBorder="1" applyAlignment="1" applyProtection="1">
      <alignment horizontal="left" vertical="top" wrapText="1"/>
      <protection/>
    </xf>
    <xf numFmtId="38" fontId="11" fillId="0" borderId="25" xfId="48" applyFont="1" applyBorder="1" applyAlignment="1" applyProtection="1">
      <alignment vertical="top" wrapText="1"/>
      <protection/>
    </xf>
    <xf numFmtId="38" fontId="11" fillId="0" borderId="25" xfId="48" applyFont="1" applyBorder="1" applyAlignment="1" applyProtection="1">
      <alignment/>
      <protection/>
    </xf>
    <xf numFmtId="177" fontId="12" fillId="0" borderId="23" xfId="48" applyNumberFormat="1" applyFont="1" applyBorder="1" applyAlignment="1" applyProtection="1">
      <alignment/>
      <protection/>
    </xf>
    <xf numFmtId="177" fontId="0" fillId="0" borderId="27" xfId="48" applyNumberFormat="1" applyFont="1" applyBorder="1" applyAlignment="1" applyProtection="1">
      <alignment horizontal="center" vertical="center"/>
      <protection/>
    </xf>
    <xf numFmtId="38" fontId="5" fillId="0" borderId="0" xfId="48" applyFont="1" applyAlignment="1" applyProtection="1">
      <alignment/>
      <protection locked="0"/>
    </xf>
    <xf numFmtId="176" fontId="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176" fontId="30" fillId="0" borderId="36" xfId="0" applyNumberFormat="1" applyFont="1" applyFill="1" applyBorder="1" applyAlignment="1" applyProtection="1">
      <alignment horizontal="center" vertical="center"/>
      <protection/>
    </xf>
    <xf numFmtId="176" fontId="30" fillId="0" borderId="37" xfId="0" applyNumberFormat="1" applyFont="1" applyFill="1" applyBorder="1" applyAlignment="1" applyProtection="1">
      <alignment horizontal="center" vertical="center"/>
      <protection/>
    </xf>
    <xf numFmtId="176" fontId="31" fillId="0" borderId="38" xfId="0" applyNumberFormat="1" applyFont="1" applyFill="1" applyBorder="1" applyAlignment="1" applyProtection="1">
      <alignment horizontal="center" vertical="center"/>
      <protection/>
    </xf>
    <xf numFmtId="176" fontId="0" fillId="0" borderId="39" xfId="0" applyNumberFormat="1" applyFont="1" applyFill="1" applyBorder="1" applyAlignment="1" applyProtection="1">
      <alignment horizontal="distributed" vertical="center"/>
      <protection/>
    </xf>
    <xf numFmtId="176" fontId="4" fillId="0" borderId="40" xfId="0" applyNumberFormat="1" applyFont="1" applyFill="1" applyBorder="1" applyAlignment="1" applyProtection="1">
      <alignment horizontal="distributed" vertical="center"/>
      <protection/>
    </xf>
    <xf numFmtId="176" fontId="31" fillId="0" borderId="41" xfId="0" applyNumberFormat="1" applyFont="1" applyFill="1" applyBorder="1" applyAlignment="1" applyProtection="1">
      <alignment horizontal="center" vertical="center"/>
      <protection/>
    </xf>
    <xf numFmtId="176" fontId="0" fillId="0" borderId="42" xfId="0" applyNumberFormat="1" applyFont="1" applyFill="1" applyBorder="1" applyAlignment="1" applyProtection="1">
      <alignment horizontal="distributed" vertical="center"/>
      <protection/>
    </xf>
    <xf numFmtId="176" fontId="4" fillId="0" borderId="42" xfId="0" applyNumberFormat="1" applyFont="1" applyFill="1" applyBorder="1" applyAlignment="1" applyProtection="1">
      <alignment horizontal="distributed" vertical="center"/>
      <protection/>
    </xf>
    <xf numFmtId="176" fontId="31" fillId="0" borderId="43" xfId="0" applyNumberFormat="1" applyFont="1" applyFill="1" applyBorder="1" applyAlignment="1" applyProtection="1">
      <alignment horizontal="center" vertical="center"/>
      <protection/>
    </xf>
    <xf numFmtId="176" fontId="0" fillId="0" borderId="44" xfId="0" applyNumberFormat="1" applyFont="1" applyFill="1" applyBorder="1" applyAlignment="1" applyProtection="1">
      <alignment horizontal="distributed" vertical="center"/>
      <protection/>
    </xf>
    <xf numFmtId="176" fontId="32" fillId="0" borderId="0" xfId="0" applyNumberFormat="1" applyFont="1" applyFill="1" applyAlignment="1" applyProtection="1">
      <alignment horizontal="center" vertical="center"/>
      <protection locked="0"/>
    </xf>
    <xf numFmtId="177" fontId="0" fillId="0" borderId="21" xfId="48" applyNumberFormat="1" applyFont="1" applyFill="1" applyBorder="1" applyAlignment="1" applyProtection="1">
      <alignment horizontal="right"/>
      <protection/>
    </xf>
    <xf numFmtId="177" fontId="0" fillId="0" borderId="0" xfId="48" applyNumberFormat="1" applyFont="1" applyFill="1" applyBorder="1" applyAlignment="1" applyProtection="1">
      <alignment horizontal="right"/>
      <protection/>
    </xf>
    <xf numFmtId="38" fontId="0" fillId="0" borderId="0" xfId="48" applyFont="1" applyAlignment="1" applyProtection="1">
      <alignment/>
      <protection/>
    </xf>
    <xf numFmtId="177" fontId="0" fillId="0" borderId="21" xfId="48" applyNumberFormat="1" applyFont="1" applyFill="1" applyBorder="1" applyAlignment="1" applyProtection="1">
      <alignment horizontal="right"/>
      <protection/>
    </xf>
    <xf numFmtId="38" fontId="0" fillId="0" borderId="25" xfId="48" applyFont="1" applyBorder="1" applyAlignment="1" applyProtection="1">
      <alignment vertical="top"/>
      <protection/>
    </xf>
    <xf numFmtId="38" fontId="3" fillId="0" borderId="12" xfId="48" applyFont="1" applyBorder="1" applyAlignment="1" applyProtection="1">
      <alignment horizontal="left" vertical="center" shrinkToFit="1"/>
      <protection/>
    </xf>
    <xf numFmtId="38" fontId="11" fillId="0" borderId="12" xfId="48" applyFont="1" applyBorder="1" applyAlignment="1" applyProtection="1">
      <alignment shrinkToFit="1"/>
      <protection/>
    </xf>
    <xf numFmtId="177" fontId="0" fillId="0" borderId="27" xfId="48" applyNumberFormat="1" applyFont="1" applyBorder="1" applyAlignment="1" applyProtection="1">
      <alignment/>
      <protection/>
    </xf>
    <xf numFmtId="38" fontId="3" fillId="0" borderId="45" xfId="48" applyFont="1" applyBorder="1" applyAlignment="1" applyProtection="1">
      <alignment horizontal="left" vertical="top" wrapText="1"/>
      <protection/>
    </xf>
    <xf numFmtId="38" fontId="3" fillId="0" borderId="46" xfId="48" applyFont="1" applyBorder="1" applyAlignment="1" applyProtection="1">
      <alignment vertical="top" wrapText="1"/>
      <protection/>
    </xf>
    <xf numFmtId="0" fontId="3" fillId="0" borderId="46" xfId="0" applyFont="1" applyBorder="1" applyAlignment="1" applyProtection="1">
      <alignment vertical="top"/>
      <protection/>
    </xf>
    <xf numFmtId="38" fontId="3" fillId="0" borderId="45" xfId="48" applyFont="1" applyBorder="1" applyAlignment="1" applyProtection="1">
      <alignment vertical="top"/>
      <protection/>
    </xf>
    <xf numFmtId="38" fontId="3" fillId="0" borderId="46" xfId="48" applyFont="1" applyBorder="1" applyAlignment="1" applyProtection="1">
      <alignment horizontal="left" vertical="top" shrinkToFit="1"/>
      <protection/>
    </xf>
    <xf numFmtId="38" fontId="3" fillId="0" borderId="46" xfId="48" applyFont="1" applyBorder="1" applyAlignment="1" applyProtection="1">
      <alignment vertical="top"/>
      <protection/>
    </xf>
    <xf numFmtId="38" fontId="3" fillId="0" borderId="46" xfId="48" applyFont="1" applyBorder="1" applyAlignment="1" applyProtection="1">
      <alignment/>
      <protection/>
    </xf>
    <xf numFmtId="38" fontId="19" fillId="0" borderId="46" xfId="48" applyFont="1" applyBorder="1" applyAlignment="1" applyProtection="1">
      <alignment vertical="center" wrapText="1"/>
      <protection/>
    </xf>
    <xf numFmtId="38" fontId="3" fillId="0" borderId="45" xfId="48" applyFont="1" applyBorder="1" applyAlignment="1" applyProtection="1">
      <alignment/>
      <protection/>
    </xf>
    <xf numFmtId="177" fontId="0" fillId="0" borderId="47" xfId="48" applyNumberFormat="1" applyFont="1" applyFill="1" applyBorder="1" applyAlignment="1" applyProtection="1">
      <alignment vertical="center"/>
      <protection locked="0"/>
    </xf>
    <xf numFmtId="177" fontId="0" fillId="0" borderId="48" xfId="48" applyNumberFormat="1" applyFont="1" applyFill="1" applyBorder="1" applyAlignment="1" applyProtection="1">
      <alignment vertical="center"/>
      <protection locked="0"/>
    </xf>
    <xf numFmtId="177" fontId="14" fillId="0" borderId="49" xfId="48" applyNumberFormat="1" applyFont="1" applyFill="1" applyBorder="1" applyAlignment="1" applyProtection="1">
      <alignment vertical="center"/>
      <protection locked="0"/>
    </xf>
    <xf numFmtId="177" fontId="14" fillId="0" borderId="26" xfId="48" applyNumberFormat="1" applyFont="1" applyFill="1" applyBorder="1" applyAlignment="1" applyProtection="1">
      <alignment vertical="center"/>
      <protection locked="0"/>
    </xf>
    <xf numFmtId="177" fontId="14" fillId="0" borderId="13" xfId="48" applyNumberFormat="1" applyFont="1" applyBorder="1" applyAlignment="1" applyProtection="1">
      <alignment vertical="center"/>
      <protection/>
    </xf>
    <xf numFmtId="177" fontId="14" fillId="0" borderId="26" xfId="48" applyNumberFormat="1" applyFont="1" applyFill="1" applyBorder="1" applyAlignment="1" applyProtection="1">
      <alignment vertical="center" shrinkToFit="1"/>
      <protection locked="0"/>
    </xf>
    <xf numFmtId="177" fontId="14" fillId="0" borderId="50" xfId="48" applyNumberFormat="1" applyFont="1" applyBorder="1" applyAlignment="1" applyProtection="1">
      <alignment vertical="center"/>
      <protection/>
    </xf>
    <xf numFmtId="177" fontId="0" fillId="0" borderId="51" xfId="48" applyNumberFormat="1" applyFont="1" applyFill="1" applyBorder="1" applyAlignment="1" applyProtection="1">
      <alignment vertical="center"/>
      <protection locked="0"/>
    </xf>
    <xf numFmtId="177" fontId="14" fillId="0" borderId="52" xfId="48" applyNumberFormat="1" applyFont="1" applyFill="1" applyBorder="1" applyAlignment="1" applyProtection="1">
      <alignment vertical="center"/>
      <protection locked="0"/>
    </xf>
    <xf numFmtId="177" fontId="14" fillId="0" borderId="53" xfId="48" applyNumberFormat="1" applyFont="1" applyFill="1" applyBorder="1" applyAlignment="1" applyProtection="1">
      <alignment vertical="center"/>
      <protection locked="0"/>
    </xf>
    <xf numFmtId="38" fontId="18" fillId="0" borderId="41" xfId="48" applyFont="1" applyBorder="1" applyAlignment="1" applyProtection="1">
      <alignment vertical="center"/>
      <protection/>
    </xf>
    <xf numFmtId="38" fontId="0" fillId="0" borderId="39" xfId="48" applyFont="1" applyBorder="1" applyAlignment="1" applyProtection="1">
      <alignment horizontal="distributed" vertical="center"/>
      <protection/>
    </xf>
    <xf numFmtId="38" fontId="16" fillId="0" borderId="54" xfId="48" applyFont="1" applyBorder="1" applyAlignment="1" applyProtection="1">
      <alignment horizontal="center" vertical="center"/>
      <protection/>
    </xf>
    <xf numFmtId="38" fontId="0" fillId="0" borderId="19" xfId="48" applyFont="1" applyBorder="1" applyAlignment="1" applyProtection="1">
      <alignment horizontal="right" vertical="center"/>
      <protection/>
    </xf>
    <xf numFmtId="38" fontId="0" fillId="0" borderId="41" xfId="48" applyFont="1" applyBorder="1" applyAlignment="1" applyProtection="1">
      <alignment vertical="center"/>
      <protection/>
    </xf>
    <xf numFmtId="38" fontId="0" fillId="0" borderId="42" xfId="48" applyFont="1" applyBorder="1" applyAlignment="1" applyProtection="1">
      <alignment horizontal="distributed" vertical="center"/>
      <protection/>
    </xf>
    <xf numFmtId="38" fontId="16" fillId="0" borderId="55" xfId="48" applyFont="1" applyBorder="1" applyAlignment="1" applyProtection="1">
      <alignment horizontal="center" vertical="center" wrapText="1"/>
      <protection/>
    </xf>
    <xf numFmtId="38" fontId="0" fillId="0" borderId="18" xfId="48" applyFont="1" applyBorder="1" applyAlignment="1" applyProtection="1">
      <alignment horizontal="right" vertical="center"/>
      <protection/>
    </xf>
    <xf numFmtId="38" fontId="16" fillId="0" borderId="55" xfId="48" applyFont="1" applyBorder="1" applyAlignment="1" applyProtection="1">
      <alignment horizontal="center" vertical="center"/>
      <protection/>
    </xf>
    <xf numFmtId="38" fontId="0" fillId="0" borderId="56" xfId="48" applyFont="1" applyBorder="1" applyAlignment="1" applyProtection="1">
      <alignment horizontal="right" vertical="center"/>
      <protection locked="0"/>
    </xf>
    <xf numFmtId="38" fontId="0" fillId="0" borderId="48" xfId="48" applyFont="1" applyBorder="1" applyAlignment="1" applyProtection="1">
      <alignment horizontal="right" vertical="center"/>
      <protection locked="0"/>
    </xf>
    <xf numFmtId="38" fontId="14" fillId="0" borderId="53" xfId="48" applyFont="1" applyBorder="1" applyAlignment="1" applyProtection="1">
      <alignment vertical="center"/>
      <protection locked="0"/>
    </xf>
    <xf numFmtId="38" fontId="0" fillId="0" borderId="57" xfId="48" applyFont="1" applyBorder="1" applyAlignment="1" applyProtection="1">
      <alignment/>
      <protection/>
    </xf>
    <xf numFmtId="38" fontId="16" fillId="0" borderId="54" xfId="48" applyFont="1" applyBorder="1" applyAlignment="1" applyProtection="1">
      <alignment horizontal="center" vertical="center" wrapText="1"/>
      <protection/>
    </xf>
    <xf numFmtId="38" fontId="0" fillId="0" borderId="41" xfId="48" applyFont="1" applyBorder="1" applyAlignment="1" applyProtection="1">
      <alignment/>
      <protection/>
    </xf>
    <xf numFmtId="38" fontId="0" fillId="0" borderId="42" xfId="48" applyFont="1" applyBorder="1" applyAlignment="1" applyProtection="1">
      <alignment vertical="center"/>
      <protection/>
    </xf>
    <xf numFmtId="38" fontId="18" fillId="0" borderId="41" xfId="48" applyFont="1" applyBorder="1" applyAlignment="1" applyProtection="1">
      <alignment horizontal="center" vertical="center"/>
      <protection/>
    </xf>
    <xf numFmtId="38" fontId="14" fillId="0" borderId="19" xfId="48" applyFont="1" applyBorder="1" applyAlignment="1" applyProtection="1">
      <alignment horizontal="right" vertical="center"/>
      <protection/>
    </xf>
    <xf numFmtId="38" fontId="14" fillId="0" borderId="18" xfId="48" applyFont="1" applyBorder="1" applyAlignment="1" applyProtection="1">
      <alignment horizontal="right" vertical="center"/>
      <protection/>
    </xf>
    <xf numFmtId="38" fontId="14" fillId="0" borderId="18" xfId="48" applyFont="1" applyBorder="1" applyAlignment="1" applyProtection="1">
      <alignment vertical="center"/>
      <protection/>
    </xf>
    <xf numFmtId="38" fontId="0" fillId="0" borderId="22" xfId="48" applyFont="1" applyBorder="1" applyAlignment="1" applyProtection="1">
      <alignment vertical="top"/>
      <protection/>
    </xf>
    <xf numFmtId="38" fontId="8" fillId="0" borderId="21" xfId="48" applyFont="1" applyBorder="1" applyAlignment="1" applyProtection="1">
      <alignment horizontal="left" vertical="top"/>
      <protection/>
    </xf>
    <xf numFmtId="38" fontId="8" fillId="0" borderId="10" xfId="48" applyFont="1" applyBorder="1" applyAlignment="1" applyProtection="1">
      <alignment vertical="top"/>
      <protection/>
    </xf>
    <xf numFmtId="38" fontId="0" fillId="0" borderId="11" xfId="48" applyFont="1" applyBorder="1" applyAlignment="1" applyProtection="1">
      <alignment/>
      <protection/>
    </xf>
    <xf numFmtId="38" fontId="8" fillId="0" borderId="12" xfId="48" applyFont="1" applyBorder="1" applyAlignment="1" applyProtection="1">
      <alignment vertical="top"/>
      <protection/>
    </xf>
    <xf numFmtId="38" fontId="0" fillId="0" borderId="35" xfId="48" applyFont="1" applyBorder="1" applyAlignment="1" applyProtection="1">
      <alignment/>
      <protection/>
    </xf>
    <xf numFmtId="38" fontId="0" fillId="0" borderId="32" xfId="48" applyFont="1" applyBorder="1" applyAlignment="1" applyProtection="1">
      <alignment horizontal="center"/>
      <protection/>
    </xf>
    <xf numFmtId="38" fontId="8" fillId="0" borderId="13" xfId="48" applyFont="1" applyBorder="1" applyAlignment="1" applyProtection="1">
      <alignment horizontal="right"/>
      <protection/>
    </xf>
    <xf numFmtId="38" fontId="0" fillId="0" borderId="23" xfId="48" applyFont="1" applyBorder="1" applyAlignment="1" applyProtection="1">
      <alignment/>
      <protection/>
    </xf>
    <xf numFmtId="38" fontId="15" fillId="0" borderId="0" xfId="48" applyFont="1" applyAlignment="1" applyProtection="1">
      <alignment horizontal="left" vertical="center"/>
      <protection/>
    </xf>
    <xf numFmtId="38" fontId="13" fillId="0" borderId="0" xfId="48" applyFont="1" applyAlignment="1" applyProtection="1">
      <alignment/>
      <protection/>
    </xf>
    <xf numFmtId="38" fontId="13" fillId="0" borderId="0" xfId="48" applyFont="1" applyAlignment="1" applyProtection="1">
      <alignment vertical="center"/>
      <protection/>
    </xf>
    <xf numFmtId="38" fontId="0" fillId="0" borderId="58" xfId="48" applyFont="1" applyFill="1" applyBorder="1" applyAlignment="1" applyProtection="1">
      <alignment horizontal="center" vertical="center"/>
      <protection/>
    </xf>
    <xf numFmtId="38" fontId="10" fillId="0" borderId="13" xfId="48" applyFont="1" applyBorder="1" applyAlignment="1" applyProtection="1">
      <alignment horizontal="center" vertical="center"/>
      <protection/>
    </xf>
    <xf numFmtId="38" fontId="0" fillId="0" borderId="54" xfId="48" applyFont="1" applyBorder="1" applyAlignment="1" applyProtection="1">
      <alignment vertical="center"/>
      <protection/>
    </xf>
    <xf numFmtId="38" fontId="14" fillId="0" borderId="39" xfId="48" applyFont="1" applyBorder="1" applyAlignment="1" applyProtection="1">
      <alignment vertical="center"/>
      <protection/>
    </xf>
    <xf numFmtId="38" fontId="14" fillId="0" borderId="54" xfId="48" applyFont="1" applyBorder="1" applyAlignment="1" applyProtection="1">
      <alignment vertical="center"/>
      <protection/>
    </xf>
    <xf numFmtId="38" fontId="14" fillId="0" borderId="39" xfId="48" applyFont="1" applyBorder="1" applyAlignment="1" applyProtection="1">
      <alignment horizontal="distributed" vertical="center"/>
      <protection/>
    </xf>
    <xf numFmtId="38" fontId="16" fillId="0" borderId="39" xfId="48" applyFont="1" applyBorder="1" applyAlignment="1" applyProtection="1">
      <alignment horizontal="center" vertical="center"/>
      <protection/>
    </xf>
    <xf numFmtId="38" fontId="14" fillId="0" borderId="42" xfId="48" applyFont="1" applyBorder="1" applyAlignment="1" applyProtection="1">
      <alignment horizontal="distributed" vertical="center"/>
      <protection/>
    </xf>
    <xf numFmtId="38" fontId="0" fillId="0" borderId="55" xfId="48" applyFont="1" applyBorder="1" applyAlignment="1" applyProtection="1">
      <alignment vertical="center"/>
      <protection/>
    </xf>
    <xf numFmtId="38" fontId="14" fillId="0" borderId="42" xfId="48" applyFont="1" applyBorder="1" applyAlignment="1" applyProtection="1">
      <alignment vertical="center"/>
      <protection/>
    </xf>
    <xf numFmtId="38" fontId="14" fillId="0" borderId="55" xfId="48" applyFont="1" applyBorder="1" applyAlignment="1" applyProtection="1">
      <alignment vertical="center"/>
      <protection/>
    </xf>
    <xf numFmtId="38" fontId="16" fillId="0" borderId="42" xfId="48" applyFont="1" applyBorder="1" applyAlignment="1" applyProtection="1">
      <alignment horizontal="center" vertical="center"/>
      <protection/>
    </xf>
    <xf numFmtId="177" fontId="14" fillId="0" borderId="26" xfId="48" applyNumberFormat="1" applyFont="1" applyFill="1" applyBorder="1" applyAlignment="1" applyProtection="1">
      <alignment vertical="center" shrinkToFit="1"/>
      <protection/>
    </xf>
    <xf numFmtId="38" fontId="14" fillId="0" borderId="59" xfId="48" applyFont="1" applyBorder="1" applyAlignment="1" applyProtection="1">
      <alignment vertical="center"/>
      <protection/>
    </xf>
    <xf numFmtId="38" fontId="14" fillId="0" borderId="42" xfId="48" applyFont="1" applyFill="1" applyBorder="1" applyAlignment="1" applyProtection="1">
      <alignment vertical="center"/>
      <protection/>
    </xf>
    <xf numFmtId="177" fontId="0" fillId="0" borderId="51" xfId="48" applyNumberFormat="1" applyFont="1" applyFill="1" applyBorder="1" applyAlignment="1" applyProtection="1">
      <alignment vertical="center" shrinkToFit="1"/>
      <protection/>
    </xf>
    <xf numFmtId="177" fontId="14" fillId="0" borderId="52" xfId="48" applyNumberFormat="1" applyFont="1" applyFill="1" applyBorder="1" applyAlignment="1" applyProtection="1">
      <alignment vertical="center" shrinkToFit="1"/>
      <protection/>
    </xf>
    <xf numFmtId="38" fontId="24" fillId="0" borderId="18" xfId="48" applyFont="1" applyBorder="1" applyAlignment="1" applyProtection="1">
      <alignment horizontal="right" vertical="center"/>
      <protection/>
    </xf>
    <xf numFmtId="38" fontId="0" fillId="0" borderId="48" xfId="48" applyFont="1" applyBorder="1" applyAlignment="1" applyProtection="1">
      <alignment vertical="center"/>
      <protection/>
    </xf>
    <xf numFmtId="38" fontId="25" fillId="0" borderId="42" xfId="48" applyFont="1" applyBorder="1" applyAlignment="1" applyProtection="1">
      <alignment vertical="center"/>
      <protection/>
    </xf>
    <xf numFmtId="38" fontId="14" fillId="0" borderId="60" xfId="48" applyFont="1" applyBorder="1" applyAlignment="1" applyProtection="1">
      <alignment vertical="center"/>
      <protection/>
    </xf>
    <xf numFmtId="38" fontId="14" fillId="0" borderId="26" xfId="48" applyFont="1" applyBorder="1" applyAlignment="1" applyProtection="1">
      <alignment vertical="center"/>
      <protection/>
    </xf>
    <xf numFmtId="38" fontId="26" fillId="0" borderId="41" xfId="48" applyFont="1" applyBorder="1" applyAlignment="1" applyProtection="1">
      <alignment vertical="center"/>
      <protection/>
    </xf>
    <xf numFmtId="38" fontId="0" fillId="0" borderId="0" xfId="48" applyFont="1" applyAlignment="1" applyProtection="1">
      <alignment horizontal="distributed" vertical="center"/>
      <protection/>
    </xf>
    <xf numFmtId="38" fontId="0" fillId="0" borderId="61" xfId="48" applyFont="1" applyBorder="1" applyAlignment="1" applyProtection="1">
      <alignment/>
      <protection/>
    </xf>
    <xf numFmtId="38" fontId="0" fillId="0" borderId="62" xfId="48" applyFont="1" applyBorder="1" applyAlignment="1" applyProtection="1">
      <alignment horizontal="distributed" vertical="center"/>
      <protection/>
    </xf>
    <xf numFmtId="38" fontId="16" fillId="0" borderId="63" xfId="48" applyFont="1" applyBorder="1" applyAlignment="1" applyProtection="1">
      <alignment horizontal="center" vertical="center"/>
      <protection/>
    </xf>
    <xf numFmtId="38" fontId="0" fillId="0" borderId="64" xfId="48" applyFont="1" applyBorder="1" applyAlignment="1" applyProtection="1">
      <alignment horizontal="right" vertical="center"/>
      <protection/>
    </xf>
    <xf numFmtId="38" fontId="0" fillId="0" borderId="63" xfId="48" applyFont="1" applyBorder="1" applyAlignment="1" applyProtection="1">
      <alignment vertical="center"/>
      <protection/>
    </xf>
    <xf numFmtId="38" fontId="0" fillId="0" borderId="65" xfId="48" applyFont="1" applyBorder="1" applyAlignment="1" applyProtection="1">
      <alignment vertical="center"/>
      <protection/>
    </xf>
    <xf numFmtId="38" fontId="14" fillId="0" borderId="62" xfId="48" applyFont="1" applyBorder="1" applyAlignment="1" applyProtection="1">
      <alignment vertical="center"/>
      <protection/>
    </xf>
    <xf numFmtId="38" fontId="14" fillId="0" borderId="63" xfId="48" applyFont="1" applyBorder="1" applyAlignment="1" applyProtection="1">
      <alignment vertical="center"/>
      <protection/>
    </xf>
    <xf numFmtId="38" fontId="14" fillId="0" borderId="66" xfId="48" applyFont="1" applyBorder="1" applyAlignment="1" applyProtection="1">
      <alignment vertical="center"/>
      <protection/>
    </xf>
    <xf numFmtId="38" fontId="14" fillId="0" borderId="67" xfId="48" applyFont="1" applyBorder="1" applyAlignment="1" applyProtection="1">
      <alignment vertical="center"/>
      <protection/>
    </xf>
    <xf numFmtId="38" fontId="14" fillId="0" borderId="62" xfId="48" applyFont="1" applyBorder="1" applyAlignment="1" applyProtection="1">
      <alignment horizontal="distributed" vertical="center"/>
      <protection/>
    </xf>
    <xf numFmtId="38" fontId="16" fillId="0" borderId="62" xfId="48" applyFont="1" applyBorder="1" applyAlignment="1" applyProtection="1">
      <alignment horizontal="center" vertical="center"/>
      <protection/>
    </xf>
    <xf numFmtId="38" fontId="14" fillId="0" borderId="64" xfId="48" applyFont="1" applyBorder="1" applyAlignment="1" applyProtection="1">
      <alignment vertical="center"/>
      <protection/>
    </xf>
    <xf numFmtId="179" fontId="0" fillId="0" borderId="0" xfId="48" applyNumberFormat="1" applyFont="1" applyAlignment="1" applyProtection="1">
      <alignment/>
      <protection/>
    </xf>
    <xf numFmtId="38" fontId="8" fillId="0" borderId="21" xfId="48" applyFont="1" applyBorder="1" applyAlignment="1" applyProtection="1">
      <alignment vertical="top"/>
      <protection/>
    </xf>
    <xf numFmtId="177" fontId="14" fillId="0" borderId="49" xfId="48" applyNumberFormat="1" applyFont="1" applyFill="1" applyBorder="1" applyAlignment="1" applyProtection="1">
      <alignment vertical="center"/>
      <protection/>
    </xf>
    <xf numFmtId="38" fontId="23" fillId="0" borderId="42" xfId="48" applyFont="1" applyBorder="1" applyAlignment="1" applyProtection="1">
      <alignment horizontal="distributed" vertical="center" shrinkToFit="1"/>
      <protection/>
    </xf>
    <xf numFmtId="38" fontId="14" fillId="0" borderId="68" xfId="48" applyFont="1" applyBorder="1" applyAlignment="1" applyProtection="1">
      <alignment vertical="center"/>
      <protection/>
    </xf>
    <xf numFmtId="177" fontId="14" fillId="0" borderId="26" xfId="48" applyNumberFormat="1" applyFont="1" applyFill="1" applyBorder="1" applyAlignment="1" applyProtection="1">
      <alignment vertical="center"/>
      <protection/>
    </xf>
    <xf numFmtId="38" fontId="0" fillId="0" borderId="42" xfId="48" applyFont="1" applyBorder="1" applyAlignment="1" applyProtection="1">
      <alignment horizontal="center"/>
      <protection/>
    </xf>
    <xf numFmtId="38" fontId="0" fillId="0" borderId="55" xfId="48" applyFont="1" applyBorder="1" applyAlignment="1" applyProtection="1">
      <alignment horizontal="center"/>
      <protection/>
    </xf>
    <xf numFmtId="38" fontId="0" fillId="0" borderId="18" xfId="48" applyFont="1" applyBorder="1" applyAlignment="1" applyProtection="1">
      <alignment horizontal="center"/>
      <protection/>
    </xf>
    <xf numFmtId="179" fontId="0" fillId="0" borderId="0" xfId="48" applyNumberFormat="1" applyFont="1" applyBorder="1" applyAlignment="1" applyProtection="1">
      <alignment/>
      <protection/>
    </xf>
    <xf numFmtId="0" fontId="0" fillId="0" borderId="23" xfId="0" applyFont="1" applyBorder="1" applyAlignment="1" applyProtection="1">
      <alignment horizontal="center"/>
      <protection locked="0"/>
    </xf>
    <xf numFmtId="38" fontId="14" fillId="0" borderId="21" xfId="48" applyFont="1" applyBorder="1" applyAlignment="1" applyProtection="1">
      <alignment vertical="center"/>
      <protection/>
    </xf>
    <xf numFmtId="38" fontId="14" fillId="0" borderId="21" xfId="48" applyFont="1" applyBorder="1" applyAlignment="1" applyProtection="1">
      <alignment horizontal="distributed" vertical="center"/>
      <protection/>
    </xf>
    <xf numFmtId="177" fontId="0" fillId="0" borderId="48" xfId="48" applyNumberFormat="1" applyFont="1" applyFill="1" applyBorder="1" applyAlignment="1" applyProtection="1">
      <alignment vertical="center"/>
      <protection/>
    </xf>
    <xf numFmtId="38" fontId="11" fillId="0" borderId="42" xfId="48" applyFont="1" applyBorder="1" applyAlignment="1" applyProtection="1">
      <alignment horizontal="center" vertical="center"/>
      <protection/>
    </xf>
    <xf numFmtId="38" fontId="14" fillId="0" borderId="40" xfId="48" applyFont="1" applyBorder="1" applyAlignment="1" applyProtection="1">
      <alignment vertical="center"/>
      <protection/>
    </xf>
    <xf numFmtId="38" fontId="0" fillId="0" borderId="69" xfId="48" applyFont="1" applyFill="1" applyBorder="1" applyAlignment="1" applyProtection="1">
      <alignment horizontal="center" vertical="center"/>
      <protection/>
    </xf>
    <xf numFmtId="38" fontId="10" fillId="0" borderId="50" xfId="48" applyFont="1" applyBorder="1" applyAlignment="1" applyProtection="1">
      <alignment horizontal="center" vertical="center"/>
      <protection/>
    </xf>
    <xf numFmtId="38" fontId="14" fillId="0" borderId="13" xfId="48" applyFont="1" applyBorder="1" applyAlignment="1" applyProtection="1">
      <alignment horizontal="center" vertical="center"/>
      <protection/>
    </xf>
    <xf numFmtId="38" fontId="18" fillId="0" borderId="57" xfId="48" applyFont="1" applyBorder="1" applyAlignment="1" applyProtection="1">
      <alignment vertical="center"/>
      <protection/>
    </xf>
    <xf numFmtId="177" fontId="14" fillId="0" borderId="49" xfId="48" applyNumberFormat="1" applyFont="1" applyFill="1" applyBorder="1" applyAlignment="1" applyProtection="1">
      <alignment vertical="center" shrinkToFit="1"/>
      <protection/>
    </xf>
    <xf numFmtId="38" fontId="20" fillId="0" borderId="55" xfId="48" applyFont="1" applyBorder="1" applyAlignment="1" applyProtection="1">
      <alignment horizontal="center" vertical="center" wrapText="1"/>
      <protection/>
    </xf>
    <xf numFmtId="38" fontId="20" fillId="0" borderId="55" xfId="48" applyFont="1" applyBorder="1" applyAlignment="1" applyProtection="1">
      <alignment horizontal="center" vertical="center"/>
      <protection/>
    </xf>
    <xf numFmtId="38" fontId="0" fillId="0" borderId="38" xfId="48" applyFont="1" applyBorder="1" applyAlignment="1" applyProtection="1">
      <alignment vertical="center"/>
      <protection/>
    </xf>
    <xf numFmtId="38" fontId="0" fillId="0" borderId="40" xfId="48" applyFont="1" applyBorder="1" applyAlignment="1" applyProtection="1">
      <alignment horizontal="distributed" vertical="center"/>
      <protection/>
    </xf>
    <xf numFmtId="38" fontId="21" fillId="0" borderId="0" xfId="48" applyFont="1" applyAlignment="1" applyProtection="1">
      <alignment/>
      <protection/>
    </xf>
    <xf numFmtId="38" fontId="11" fillId="0" borderId="39" xfId="48" applyFont="1" applyBorder="1" applyAlignment="1" applyProtection="1">
      <alignment horizontal="distributed" vertical="center"/>
      <protection/>
    </xf>
    <xf numFmtId="38" fontId="14" fillId="0" borderId="44" xfId="48" applyFont="1" applyBorder="1" applyAlignment="1" applyProtection="1">
      <alignment horizontal="distributed" vertical="center"/>
      <protection/>
    </xf>
    <xf numFmtId="177" fontId="14" fillId="0" borderId="52" xfId="48" applyNumberFormat="1" applyFont="1" applyFill="1" applyBorder="1" applyAlignment="1" applyProtection="1">
      <alignment vertical="center"/>
      <protection/>
    </xf>
    <xf numFmtId="38" fontId="0" fillId="0" borderId="18" xfId="48" applyFont="1" applyBorder="1" applyAlignment="1" applyProtection="1">
      <alignment horizontal="left" vertical="center"/>
      <protection/>
    </xf>
    <xf numFmtId="38" fontId="0" fillId="0" borderId="64" xfId="48" applyFont="1" applyBorder="1" applyAlignment="1" applyProtection="1">
      <alignment horizontal="left" vertical="center"/>
      <protection/>
    </xf>
    <xf numFmtId="38" fontId="0" fillId="0" borderId="57" xfId="48" applyFont="1" applyBorder="1" applyAlignment="1" applyProtection="1">
      <alignment horizontal="center" vertical="center"/>
      <protection/>
    </xf>
    <xf numFmtId="38" fontId="20" fillId="0" borderId="54" xfId="48" applyFont="1" applyBorder="1" applyAlignment="1" applyProtection="1">
      <alignment horizontal="center" vertical="center"/>
      <protection/>
    </xf>
    <xf numFmtId="38" fontId="0" fillId="0" borderId="41" xfId="48" applyFont="1" applyBorder="1" applyAlignment="1" applyProtection="1">
      <alignment horizontal="center" vertical="center"/>
      <protection/>
    </xf>
    <xf numFmtId="38" fontId="14" fillId="0" borderId="70" xfId="48" applyFont="1" applyBorder="1" applyAlignment="1" applyProtection="1">
      <alignment vertical="center"/>
      <protection/>
    </xf>
    <xf numFmtId="38" fontId="14" fillId="0" borderId="71" xfId="48" applyFont="1" applyBorder="1" applyAlignment="1" applyProtection="1">
      <alignment vertical="center"/>
      <protection/>
    </xf>
    <xf numFmtId="177" fontId="14" fillId="0" borderId="72" xfId="48" applyNumberFormat="1" applyFont="1" applyFill="1" applyBorder="1" applyAlignment="1" applyProtection="1">
      <alignment vertical="center" shrinkToFit="1"/>
      <protection/>
    </xf>
    <xf numFmtId="38" fontId="0" fillId="0" borderId="42" xfId="48" applyFont="1" applyBorder="1" applyAlignment="1" applyProtection="1">
      <alignment horizontal="distributed" vertical="center"/>
      <protection/>
    </xf>
    <xf numFmtId="38" fontId="11" fillId="0" borderId="42" xfId="48" applyFont="1" applyBorder="1" applyAlignment="1" applyProtection="1">
      <alignment horizontal="distributed" vertical="center"/>
      <protection/>
    </xf>
    <xf numFmtId="38" fontId="0" fillId="0" borderId="73" xfId="48" applyFont="1" applyBorder="1" applyAlignment="1" applyProtection="1">
      <alignment vertical="center"/>
      <protection/>
    </xf>
    <xf numFmtId="38" fontId="12" fillId="0" borderId="42" xfId="48" applyFont="1" applyBorder="1" applyAlignment="1" applyProtection="1">
      <alignment horizontal="distributed" vertical="center"/>
      <protection/>
    </xf>
    <xf numFmtId="38" fontId="20" fillId="0" borderId="63" xfId="48" applyFont="1" applyBorder="1" applyAlignment="1" applyProtection="1">
      <alignment horizontal="center" vertical="center"/>
      <protection/>
    </xf>
    <xf numFmtId="38" fontId="27" fillId="0" borderId="42" xfId="48" applyFont="1" applyBorder="1" applyAlignment="1" applyProtection="1">
      <alignment horizontal="distributed" vertical="center"/>
      <protection/>
    </xf>
    <xf numFmtId="38" fontId="11" fillId="0" borderId="42" xfId="48" applyFont="1" applyBorder="1" applyAlignment="1" applyProtection="1">
      <alignment horizontal="center" vertical="center" shrinkToFit="1"/>
      <protection/>
    </xf>
    <xf numFmtId="38" fontId="33" fillId="0" borderId="55" xfId="48" applyFont="1" applyBorder="1" applyAlignment="1" applyProtection="1">
      <alignment horizontal="center" vertical="center"/>
      <protection/>
    </xf>
    <xf numFmtId="38" fontId="0" fillId="0" borderId="41" xfId="48" applyFont="1" applyBorder="1" applyAlignment="1" applyProtection="1">
      <alignment horizontal="center"/>
      <protection/>
    </xf>
    <xf numFmtId="38" fontId="5" fillId="0" borderId="42" xfId="48" applyFont="1" applyBorder="1" applyAlignment="1" applyProtection="1">
      <alignment horizontal="distributed" vertical="center"/>
      <protection/>
    </xf>
    <xf numFmtId="38" fontId="14" fillId="0" borderId="42" xfId="48" applyFont="1" applyBorder="1" applyAlignment="1" applyProtection="1">
      <alignment vertical="center" shrinkToFit="1"/>
      <protection/>
    </xf>
    <xf numFmtId="38" fontId="8" fillId="0" borderId="42" xfId="48" applyFont="1" applyBorder="1" applyAlignment="1" applyProtection="1">
      <alignment horizontal="distributed" vertical="center"/>
      <protection/>
    </xf>
    <xf numFmtId="38" fontId="23" fillId="0" borderId="42" xfId="48" applyFont="1" applyBorder="1" applyAlignment="1" applyProtection="1">
      <alignment horizontal="distributed" vertical="center"/>
      <protection/>
    </xf>
    <xf numFmtId="38" fontId="28" fillId="0" borderId="42" xfId="48" applyFont="1" applyBorder="1" applyAlignment="1" applyProtection="1">
      <alignment vertical="center" shrinkToFit="1"/>
      <protection/>
    </xf>
    <xf numFmtId="38" fontId="19" fillId="0" borderId="41" xfId="48" applyFont="1" applyBorder="1" applyAlignment="1" applyProtection="1">
      <alignment/>
      <protection/>
    </xf>
    <xf numFmtId="177" fontId="0" fillId="0" borderId="48" xfId="48" applyNumberFormat="1" applyFont="1" applyFill="1" applyBorder="1" applyAlignment="1" applyProtection="1">
      <alignment vertical="center" shrinkToFit="1"/>
      <protection/>
    </xf>
    <xf numFmtId="38" fontId="16" fillId="0" borderId="74" xfId="48" applyFont="1" applyBorder="1" applyAlignment="1" applyProtection="1">
      <alignment horizontal="center" vertical="center"/>
      <protection/>
    </xf>
    <xf numFmtId="38" fontId="0" fillId="0" borderId="75" xfId="48" applyFont="1" applyBorder="1" applyAlignment="1" applyProtection="1">
      <alignment horizontal="right" vertical="center"/>
      <protection/>
    </xf>
    <xf numFmtId="38" fontId="29" fillId="0" borderId="42" xfId="48" applyFont="1" applyBorder="1" applyAlignment="1" applyProtection="1">
      <alignment horizontal="distributed" vertical="center"/>
      <protection/>
    </xf>
    <xf numFmtId="177" fontId="14" fillId="0" borderId="66" xfId="48" applyNumberFormat="1" applyFont="1" applyFill="1" applyBorder="1" applyAlignment="1" applyProtection="1">
      <alignment vertical="center"/>
      <protection/>
    </xf>
    <xf numFmtId="38" fontId="26" fillId="0" borderId="41" xfId="48" applyFont="1" applyBorder="1" applyAlignment="1" applyProtection="1">
      <alignment horizontal="center" vertical="center"/>
      <protection/>
    </xf>
    <xf numFmtId="38" fontId="0" fillId="0" borderId="18" xfId="48" applyFont="1" applyFill="1" applyBorder="1" applyAlignment="1" applyProtection="1">
      <alignment horizontal="right" vertical="center"/>
      <protection/>
    </xf>
    <xf numFmtId="38" fontId="8" fillId="0" borderId="42" xfId="48" applyFont="1" applyBorder="1" applyAlignment="1" applyProtection="1">
      <alignment horizontal="center" vertical="center" shrinkToFit="1"/>
      <protection/>
    </xf>
    <xf numFmtId="38" fontId="8" fillId="0" borderId="55" xfId="48" applyFont="1" applyBorder="1" applyAlignment="1" applyProtection="1">
      <alignment horizontal="center" vertical="center" shrinkToFit="1"/>
      <protection/>
    </xf>
    <xf numFmtId="38" fontId="0" fillId="0" borderId="76" xfId="48" applyFont="1" applyFill="1" applyBorder="1" applyAlignment="1" applyProtection="1">
      <alignment horizontal="center" vertical="center"/>
      <protection/>
    </xf>
    <xf numFmtId="38" fontId="16" fillId="0" borderId="55" xfId="48" applyFont="1" applyBorder="1" applyAlignment="1" applyProtection="1">
      <alignment vertical="center"/>
      <protection/>
    </xf>
    <xf numFmtId="38" fontId="19" fillId="0" borderId="41" xfId="48" applyFont="1" applyBorder="1" applyAlignment="1" applyProtection="1">
      <alignment horizontal="center" vertical="center"/>
      <protection/>
    </xf>
    <xf numFmtId="38" fontId="16" fillId="0" borderId="63" xfId="48" applyFont="1" applyBorder="1" applyAlignment="1" applyProtection="1">
      <alignment vertical="center"/>
      <protection/>
    </xf>
    <xf numFmtId="177" fontId="0" fillId="0" borderId="21" xfId="48" applyNumberFormat="1" applyFont="1" applyFill="1" applyBorder="1" applyAlignment="1" applyProtection="1">
      <alignment horizontal="left"/>
      <protection/>
    </xf>
    <xf numFmtId="38" fontId="0" fillId="0" borderId="57" xfId="48" applyFont="1" applyBorder="1" applyAlignment="1" applyProtection="1">
      <alignment horizontal="center"/>
      <protection/>
    </xf>
    <xf numFmtId="38" fontId="20" fillId="0" borderId="55" xfId="48" applyFont="1" applyBorder="1" applyAlignment="1" applyProtection="1">
      <alignment vertical="center"/>
      <protection/>
    </xf>
    <xf numFmtId="38" fontId="0" fillId="0" borderId="43" xfId="48" applyFont="1" applyBorder="1" applyAlignment="1" applyProtection="1">
      <alignment horizontal="center"/>
      <protection/>
    </xf>
    <xf numFmtId="38" fontId="0" fillId="0" borderId="44" xfId="48" applyFont="1" applyBorder="1" applyAlignment="1" applyProtection="1">
      <alignment horizontal="distributed" vertical="center"/>
      <protection/>
    </xf>
    <xf numFmtId="38" fontId="16" fillId="0" borderId="71" xfId="48" applyFont="1" applyBorder="1" applyAlignment="1" applyProtection="1">
      <alignment horizontal="center" vertical="center"/>
      <protection/>
    </xf>
    <xf numFmtId="38" fontId="0" fillId="0" borderId="70" xfId="48" applyFont="1" applyBorder="1" applyAlignment="1" applyProtection="1">
      <alignment horizontal="right" vertical="center"/>
      <protection/>
    </xf>
    <xf numFmtId="38" fontId="0" fillId="0" borderId="71" xfId="48" applyFont="1" applyBorder="1" applyAlignment="1" applyProtection="1">
      <alignment vertical="center"/>
      <protection/>
    </xf>
    <xf numFmtId="38" fontId="14" fillId="0" borderId="44" xfId="48" applyFont="1" applyBorder="1" applyAlignment="1" applyProtection="1">
      <alignment vertical="center"/>
      <protection/>
    </xf>
    <xf numFmtId="38" fontId="14" fillId="0" borderId="77" xfId="48" applyFont="1" applyBorder="1" applyAlignment="1" applyProtection="1">
      <alignment vertical="center"/>
      <protection/>
    </xf>
    <xf numFmtId="38" fontId="16" fillId="0" borderId="44" xfId="48" applyFont="1" applyBorder="1" applyAlignment="1" applyProtection="1">
      <alignment horizontal="center" vertical="center"/>
      <protection/>
    </xf>
    <xf numFmtId="38" fontId="20" fillId="0" borderId="71" xfId="48" applyFont="1" applyBorder="1" applyAlignment="1" applyProtection="1">
      <alignment vertical="center"/>
      <protection/>
    </xf>
    <xf numFmtId="38" fontId="0" fillId="0" borderId="61" xfId="48" applyFont="1" applyBorder="1" applyAlignment="1" applyProtection="1">
      <alignment horizontal="center"/>
      <protection/>
    </xf>
    <xf numFmtId="38" fontId="14" fillId="0" borderId="78" xfId="48" applyFont="1" applyBorder="1" applyAlignment="1" applyProtection="1">
      <alignment vertical="center"/>
      <protection/>
    </xf>
    <xf numFmtId="38" fontId="20" fillId="0" borderId="63" xfId="48" applyFont="1" applyBorder="1" applyAlignment="1" applyProtection="1">
      <alignment vertical="center"/>
      <protection/>
    </xf>
    <xf numFmtId="38" fontId="14" fillId="0" borderId="18" xfId="48" applyFont="1" applyFill="1" applyBorder="1" applyAlignment="1" applyProtection="1">
      <alignment horizontal="right" vertical="center"/>
      <protection/>
    </xf>
    <xf numFmtId="38" fontId="14" fillId="0" borderId="18" xfId="48" applyFont="1" applyFill="1" applyBorder="1" applyAlignment="1" applyProtection="1">
      <alignment vertical="center"/>
      <protection/>
    </xf>
    <xf numFmtId="38" fontId="14" fillId="0" borderId="0" xfId="48" applyFont="1" applyFill="1" applyBorder="1" applyAlignment="1" applyProtection="1">
      <alignment vertical="center"/>
      <protection/>
    </xf>
    <xf numFmtId="38" fontId="0" fillId="0" borderId="55" xfId="48" applyFont="1" applyBorder="1" applyAlignment="1" applyProtection="1">
      <alignment/>
      <protection/>
    </xf>
    <xf numFmtId="38" fontId="14" fillId="0" borderId="41" xfId="48" applyFont="1" applyFill="1" applyBorder="1" applyAlignment="1" applyProtection="1">
      <alignment vertical="center"/>
      <protection/>
    </xf>
    <xf numFmtId="38" fontId="0" fillId="0" borderId="42" xfId="48" applyFont="1" applyBorder="1" applyAlignment="1" applyProtection="1">
      <alignment horizontal="distributed"/>
      <protection/>
    </xf>
    <xf numFmtId="38" fontId="16" fillId="0" borderId="71" xfId="48" applyFont="1" applyBorder="1" applyAlignment="1" applyProtection="1">
      <alignment vertical="center"/>
      <protection/>
    </xf>
    <xf numFmtId="38" fontId="12" fillId="0" borderId="59" xfId="48" applyFont="1" applyBorder="1" applyAlignment="1" applyProtection="1">
      <alignment vertical="center"/>
      <protection/>
    </xf>
    <xf numFmtId="38" fontId="6" fillId="0" borderId="42" xfId="48" applyFont="1" applyBorder="1" applyAlignment="1" applyProtection="1">
      <alignment horizontal="distributed" vertical="center"/>
      <protection/>
    </xf>
    <xf numFmtId="0" fontId="16" fillId="0" borderId="55" xfId="48" applyNumberFormat="1" applyFont="1" applyBorder="1" applyAlignment="1" applyProtection="1">
      <alignment horizontal="center" vertical="center"/>
      <protection/>
    </xf>
    <xf numFmtId="38" fontId="6" fillId="0" borderId="42" xfId="48" applyFont="1" applyBorder="1" applyAlignment="1" applyProtection="1">
      <alignment horizontal="centerContinuous" vertical="center" shrinkToFit="1"/>
      <protection/>
    </xf>
    <xf numFmtId="38" fontId="0" fillId="0" borderId="43" xfId="48" applyFont="1" applyBorder="1" applyAlignment="1" applyProtection="1">
      <alignment horizontal="center" vertical="center"/>
      <protection/>
    </xf>
    <xf numFmtId="38" fontId="12" fillId="0" borderId="77" xfId="48" applyFont="1" applyBorder="1" applyAlignment="1" applyProtection="1">
      <alignment vertical="center"/>
      <protection/>
    </xf>
    <xf numFmtId="38" fontId="0" fillId="0" borderId="61" xfId="48" applyFont="1" applyBorder="1" applyAlignment="1" applyProtection="1">
      <alignment horizontal="center" vertical="center"/>
      <protection/>
    </xf>
    <xf numFmtId="38" fontId="12" fillId="0" borderId="67" xfId="48" applyFont="1" applyBorder="1" applyAlignment="1" applyProtection="1">
      <alignment vertical="center"/>
      <protection/>
    </xf>
    <xf numFmtId="38" fontId="34" fillId="0" borderId="25" xfId="48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 shrinkToFit="1"/>
      <protection/>
    </xf>
    <xf numFmtId="176" fontId="5" fillId="0" borderId="79" xfId="48" applyNumberFormat="1" applyFont="1" applyFill="1" applyBorder="1" applyAlignment="1" applyProtection="1">
      <alignment vertical="center"/>
      <protection/>
    </xf>
    <xf numFmtId="176" fontId="5" fillId="0" borderId="80" xfId="48" applyNumberFormat="1" applyFont="1" applyFill="1" applyBorder="1" applyAlignment="1" applyProtection="1">
      <alignment vertical="center"/>
      <protection/>
    </xf>
    <xf numFmtId="176" fontId="5" fillId="0" borderId="73" xfId="48" applyNumberFormat="1" applyFont="1" applyFill="1" applyBorder="1" applyAlignment="1" applyProtection="1">
      <alignment vertical="center"/>
      <protection/>
    </xf>
    <xf numFmtId="176" fontId="6" fillId="0" borderId="81" xfId="48" applyNumberFormat="1" applyFont="1" applyFill="1" applyBorder="1" applyAlignment="1" applyProtection="1">
      <alignment vertical="center"/>
      <protection/>
    </xf>
    <xf numFmtId="176" fontId="5" fillId="0" borderId="48" xfId="48" applyNumberFormat="1" applyFont="1" applyFill="1" applyBorder="1" applyAlignment="1" applyProtection="1">
      <alignment vertical="center"/>
      <protection/>
    </xf>
    <xf numFmtId="176" fontId="6" fillId="0" borderId="79" xfId="48" applyNumberFormat="1" applyFont="1" applyFill="1" applyBorder="1" applyAlignment="1" applyProtection="1">
      <alignment vertical="center"/>
      <protection/>
    </xf>
    <xf numFmtId="176" fontId="6" fillId="0" borderId="82" xfId="48" applyNumberFormat="1" applyFont="1" applyFill="1" applyBorder="1" applyAlignment="1" applyProtection="1">
      <alignment horizontal="right" vertical="center"/>
      <protection/>
    </xf>
    <xf numFmtId="176" fontId="6" fillId="0" borderId="83" xfId="48" applyNumberFormat="1" applyFont="1" applyFill="1" applyBorder="1" applyAlignment="1" applyProtection="1">
      <alignment horizontal="right" vertical="center"/>
      <protection/>
    </xf>
    <xf numFmtId="176" fontId="5" fillId="0" borderId="84" xfId="48" applyNumberFormat="1" applyFont="1" applyFill="1" applyBorder="1" applyAlignment="1" applyProtection="1">
      <alignment vertical="center"/>
      <protection/>
    </xf>
    <xf numFmtId="176" fontId="5" fillId="0" borderId="85" xfId="48" applyNumberFormat="1" applyFont="1" applyFill="1" applyBorder="1" applyAlignment="1" applyProtection="1">
      <alignment vertical="center"/>
      <protection/>
    </xf>
    <xf numFmtId="176" fontId="6" fillId="0" borderId="86" xfId="48" applyNumberFormat="1" applyFont="1" applyFill="1" applyBorder="1" applyAlignment="1" applyProtection="1">
      <alignment horizontal="right" vertical="center"/>
      <protection/>
    </xf>
    <xf numFmtId="176" fontId="6" fillId="0" borderId="84" xfId="48" applyNumberFormat="1" applyFont="1" applyFill="1" applyBorder="1" applyAlignment="1" applyProtection="1">
      <alignment vertical="center"/>
      <protection/>
    </xf>
    <xf numFmtId="176" fontId="4" fillId="0" borderId="57" xfId="0" applyNumberFormat="1" applyFont="1" applyFill="1" applyBorder="1" applyAlignment="1" applyProtection="1">
      <alignment horizontal="center" vertical="center"/>
      <protection/>
    </xf>
    <xf numFmtId="176" fontId="4" fillId="0" borderId="41" xfId="0" applyNumberFormat="1" applyFont="1" applyFill="1" applyBorder="1" applyAlignment="1" applyProtection="1">
      <alignment horizontal="center" vertical="center"/>
      <protection/>
    </xf>
    <xf numFmtId="38" fontId="35" fillId="33" borderId="25" xfId="48" applyFont="1" applyFill="1" applyBorder="1" applyAlignment="1" applyProtection="1">
      <alignment/>
      <protection/>
    </xf>
    <xf numFmtId="38" fontId="35" fillId="0" borderId="42" xfId="48" applyFont="1" applyBorder="1" applyAlignment="1" applyProtection="1">
      <alignment horizontal="distributed" vertical="center"/>
      <protection/>
    </xf>
    <xf numFmtId="38" fontId="3" fillId="0" borderId="25" xfId="48" applyFont="1" applyBorder="1" applyAlignment="1" applyProtection="1">
      <alignment vertical="center" wrapText="1" shrinkToFit="1"/>
      <protection/>
    </xf>
    <xf numFmtId="38" fontId="2" fillId="0" borderId="41" xfId="48" applyFont="1" applyBorder="1" applyAlignment="1" applyProtection="1">
      <alignment horizontal="center" vertical="center"/>
      <protection/>
    </xf>
    <xf numFmtId="179" fontId="5" fillId="0" borderId="0" xfId="0" applyNumberFormat="1" applyFont="1" applyFill="1" applyAlignment="1" applyProtection="1">
      <alignment horizontal="center" vertical="center"/>
      <protection/>
    </xf>
    <xf numFmtId="176" fontId="6" fillId="0" borderId="40" xfId="48" applyNumberFormat="1" applyFont="1" applyFill="1" applyBorder="1" applyAlignment="1" applyProtection="1">
      <alignment vertical="center"/>
      <protection/>
    </xf>
    <xf numFmtId="176" fontId="6" fillId="0" borderId="87" xfId="48" applyNumberFormat="1" applyFont="1" applyFill="1" applyBorder="1" applyAlignment="1" applyProtection="1">
      <alignment vertical="center"/>
      <protection/>
    </xf>
    <xf numFmtId="176" fontId="6" fillId="0" borderId="42" xfId="48" applyNumberFormat="1" applyFont="1" applyFill="1" applyBorder="1" applyAlignment="1" applyProtection="1">
      <alignment vertical="center"/>
      <protection/>
    </xf>
    <xf numFmtId="176" fontId="6" fillId="0" borderId="88" xfId="48" applyNumberFormat="1" applyFont="1" applyFill="1" applyBorder="1" applyAlignment="1" applyProtection="1">
      <alignment vertical="center"/>
      <protection/>
    </xf>
    <xf numFmtId="176" fontId="6" fillId="0" borderId="19" xfId="48" applyNumberFormat="1" applyFont="1" applyFill="1" applyBorder="1" applyAlignment="1" applyProtection="1">
      <alignment vertical="center"/>
      <protection/>
    </xf>
    <xf numFmtId="176" fontId="6" fillId="0" borderId="18" xfId="48" applyNumberFormat="1" applyFont="1" applyFill="1" applyBorder="1" applyAlignment="1" applyProtection="1">
      <alignment vertical="center"/>
      <protection/>
    </xf>
    <xf numFmtId="176" fontId="6" fillId="0" borderId="70" xfId="48" applyNumberFormat="1" applyFont="1" applyFill="1" applyBorder="1" applyAlignment="1" applyProtection="1">
      <alignment vertical="center"/>
      <protection/>
    </xf>
    <xf numFmtId="176" fontId="6" fillId="0" borderId="89" xfId="48" applyNumberFormat="1" applyFont="1" applyFill="1" applyBorder="1" applyAlignment="1" applyProtection="1">
      <alignment horizontal="right" vertical="center"/>
      <protection/>
    </xf>
    <xf numFmtId="176" fontId="6" fillId="0" borderId="90" xfId="48" applyNumberFormat="1" applyFont="1" applyFill="1" applyBorder="1" applyAlignment="1" applyProtection="1">
      <alignment horizontal="right" vertical="center"/>
      <protection/>
    </xf>
    <xf numFmtId="176" fontId="6" fillId="0" borderId="60" xfId="48" applyNumberFormat="1" applyFont="1" applyFill="1" applyBorder="1" applyAlignment="1" applyProtection="1">
      <alignment vertical="center"/>
      <protection/>
    </xf>
    <xf numFmtId="176" fontId="6" fillId="0" borderId="26" xfId="48" applyNumberFormat="1" applyFont="1" applyFill="1" applyBorder="1" applyAlignment="1" applyProtection="1">
      <alignment vertical="center"/>
      <protection/>
    </xf>
    <xf numFmtId="38" fontId="36" fillId="0" borderId="39" xfId="48" applyFont="1" applyBorder="1" applyAlignment="1" applyProtection="1">
      <alignment horizontal="center" vertical="center"/>
      <protection/>
    </xf>
    <xf numFmtId="38" fontId="36" fillId="0" borderId="54" xfId="48" applyFont="1" applyBorder="1" applyAlignment="1" applyProtection="1">
      <alignment horizontal="center" vertical="center"/>
      <protection/>
    </xf>
    <xf numFmtId="38" fontId="36" fillId="0" borderId="42" xfId="48" applyFont="1" applyBorder="1" applyAlignment="1" applyProtection="1">
      <alignment horizontal="center" vertical="center"/>
      <protection/>
    </xf>
    <xf numFmtId="38" fontId="36" fillId="0" borderId="55" xfId="48" applyFont="1" applyBorder="1" applyAlignment="1" applyProtection="1">
      <alignment horizontal="center" vertical="center"/>
      <protection/>
    </xf>
    <xf numFmtId="38" fontId="14" fillId="33" borderId="39" xfId="48" applyFont="1" applyFill="1" applyBorder="1" applyAlignment="1" applyProtection="1">
      <alignment horizontal="distributed" vertical="center"/>
      <protection locked="0"/>
    </xf>
    <xf numFmtId="38" fontId="36" fillId="33" borderId="39" xfId="48" applyFont="1" applyFill="1" applyBorder="1" applyAlignment="1" applyProtection="1">
      <alignment horizontal="center" vertical="center"/>
      <protection locked="0"/>
    </xf>
    <xf numFmtId="38" fontId="14" fillId="33" borderId="19" xfId="48" applyFont="1" applyFill="1" applyBorder="1" applyAlignment="1" applyProtection="1">
      <alignment horizontal="right" vertical="center"/>
      <protection locked="0"/>
    </xf>
    <xf numFmtId="38" fontId="14" fillId="33" borderId="54" xfId="48" applyFont="1" applyFill="1" applyBorder="1" applyAlignment="1" applyProtection="1">
      <alignment vertical="center"/>
      <protection locked="0"/>
    </xf>
    <xf numFmtId="38" fontId="14" fillId="33" borderId="53" xfId="48" applyFont="1" applyFill="1" applyBorder="1" applyAlignment="1" applyProtection="1">
      <alignment vertical="center"/>
      <protection locked="0"/>
    </xf>
    <xf numFmtId="38" fontId="14" fillId="33" borderId="68" xfId="48" applyFont="1" applyFill="1" applyBorder="1" applyAlignment="1" applyProtection="1">
      <alignment vertical="center"/>
      <protection locked="0"/>
    </xf>
    <xf numFmtId="38" fontId="14" fillId="33" borderId="42" xfId="48" applyFont="1" applyFill="1" applyBorder="1" applyAlignment="1" applyProtection="1">
      <alignment horizontal="distributed" vertical="center"/>
      <protection locked="0"/>
    </xf>
    <xf numFmtId="38" fontId="36" fillId="33" borderId="54" xfId="48" applyFont="1" applyFill="1" applyBorder="1" applyAlignment="1" applyProtection="1">
      <alignment horizontal="center" vertical="center"/>
      <protection locked="0"/>
    </xf>
    <xf numFmtId="38" fontId="36" fillId="33" borderId="42" xfId="48" applyFont="1" applyFill="1" applyBorder="1" applyAlignment="1" applyProtection="1">
      <alignment horizontal="center" vertical="center"/>
      <protection locked="0"/>
    </xf>
    <xf numFmtId="38" fontId="14" fillId="33" borderId="18" xfId="48" applyFont="1" applyFill="1" applyBorder="1" applyAlignment="1" applyProtection="1">
      <alignment horizontal="right" vertical="center"/>
      <protection locked="0"/>
    </xf>
    <xf numFmtId="38" fontId="14" fillId="33" borderId="55" xfId="48" applyFont="1" applyFill="1" applyBorder="1" applyAlignment="1" applyProtection="1">
      <alignment vertical="center"/>
      <protection locked="0"/>
    </xf>
    <xf numFmtId="38" fontId="14" fillId="33" borderId="26" xfId="48" applyFont="1" applyFill="1" applyBorder="1" applyAlignment="1" applyProtection="1">
      <alignment vertical="center"/>
      <protection locked="0"/>
    </xf>
    <xf numFmtId="38" fontId="14" fillId="33" borderId="59" xfId="48" applyFont="1" applyFill="1" applyBorder="1" applyAlignment="1" applyProtection="1">
      <alignment vertical="center"/>
      <protection locked="0"/>
    </xf>
    <xf numFmtId="38" fontId="36" fillId="33" borderId="55" xfId="48" applyFont="1" applyFill="1" applyBorder="1" applyAlignment="1" applyProtection="1">
      <alignment horizontal="center" vertical="center"/>
      <protection locked="0"/>
    </xf>
    <xf numFmtId="38" fontId="14" fillId="33" borderId="18" xfId="48" applyFont="1" applyFill="1" applyBorder="1" applyAlignment="1" applyProtection="1">
      <alignment vertical="center"/>
      <protection locked="0"/>
    </xf>
    <xf numFmtId="176" fontId="4" fillId="0" borderId="91" xfId="0" applyNumberFormat="1" applyFont="1" applyFill="1" applyBorder="1" applyAlignment="1" applyProtection="1">
      <alignment horizontal="center" vertical="center"/>
      <protection/>
    </xf>
    <xf numFmtId="176" fontId="4" fillId="0" borderId="44" xfId="0" applyNumberFormat="1" applyFont="1" applyFill="1" applyBorder="1" applyAlignment="1" applyProtection="1">
      <alignment horizontal="distributed" vertical="center"/>
      <protection/>
    </xf>
    <xf numFmtId="176" fontId="6" fillId="0" borderId="72" xfId="48" applyNumberFormat="1" applyFont="1" applyFill="1" applyBorder="1" applyAlignment="1" applyProtection="1">
      <alignment vertical="center"/>
      <protection/>
    </xf>
    <xf numFmtId="176" fontId="6" fillId="0" borderId="44" xfId="48" applyNumberFormat="1" applyFont="1" applyFill="1" applyBorder="1" applyAlignment="1" applyProtection="1">
      <alignment vertical="center"/>
      <protection/>
    </xf>
    <xf numFmtId="176" fontId="6" fillId="0" borderId="92" xfId="48" applyNumberFormat="1" applyFont="1" applyFill="1" applyBorder="1" applyAlignment="1" applyProtection="1">
      <alignment vertical="center"/>
      <protection/>
    </xf>
    <xf numFmtId="176" fontId="4" fillId="0" borderId="93" xfId="0" applyNumberFormat="1" applyFont="1" applyFill="1" applyBorder="1" applyAlignment="1" applyProtection="1">
      <alignment horizontal="center" vertical="center"/>
      <protection/>
    </xf>
    <xf numFmtId="176" fontId="5" fillId="0" borderId="94" xfId="0" applyNumberFormat="1" applyFont="1" applyFill="1" applyBorder="1" applyAlignment="1" applyProtection="1">
      <alignment horizontal="right" vertical="center"/>
      <protection/>
    </xf>
    <xf numFmtId="176" fontId="5" fillId="0" borderId="95" xfId="48" applyNumberFormat="1" applyFont="1" applyFill="1" applyBorder="1" applyAlignment="1" applyProtection="1">
      <alignment vertical="center"/>
      <protection/>
    </xf>
    <xf numFmtId="176" fontId="5" fillId="0" borderId="96" xfId="48" applyNumberFormat="1" applyFont="1" applyFill="1" applyBorder="1" applyAlignment="1" applyProtection="1">
      <alignment vertical="center"/>
      <protection/>
    </xf>
    <xf numFmtId="176" fontId="6" fillId="0" borderId="97" xfId="48" applyNumberFormat="1" applyFont="1" applyFill="1" applyBorder="1" applyAlignment="1" applyProtection="1">
      <alignment horizontal="right" vertical="center"/>
      <protection/>
    </xf>
    <xf numFmtId="176" fontId="6" fillId="0" borderId="95" xfId="48" applyNumberFormat="1" applyFont="1" applyFill="1" applyBorder="1" applyAlignment="1" applyProtection="1">
      <alignment vertical="center"/>
      <protection/>
    </xf>
    <xf numFmtId="176" fontId="6" fillId="0" borderId="98" xfId="48" applyNumberFormat="1" applyFont="1" applyFill="1" applyBorder="1" applyAlignment="1" applyProtection="1">
      <alignment vertical="center"/>
      <protection/>
    </xf>
    <xf numFmtId="176" fontId="6" fillId="0" borderId="99" xfId="48" applyNumberFormat="1" applyFont="1" applyFill="1" applyBorder="1" applyAlignment="1" applyProtection="1">
      <alignment vertical="center"/>
      <protection/>
    </xf>
    <xf numFmtId="176" fontId="6" fillId="0" borderId="100" xfId="48" applyNumberFormat="1" applyFont="1" applyFill="1" applyBorder="1" applyAlignment="1" applyProtection="1">
      <alignment horizontal="right" vertical="center"/>
      <protection/>
    </xf>
    <xf numFmtId="176" fontId="6" fillId="0" borderId="93" xfId="48" applyNumberFormat="1" applyFont="1" applyFill="1" applyBorder="1" applyAlignment="1" applyProtection="1">
      <alignment vertical="center"/>
      <protection/>
    </xf>
    <xf numFmtId="176" fontId="6" fillId="0" borderId="101" xfId="48" applyNumberFormat="1" applyFont="1" applyFill="1" applyBorder="1" applyAlignment="1" applyProtection="1">
      <alignment vertical="center"/>
      <protection/>
    </xf>
    <xf numFmtId="38" fontId="35" fillId="33" borderId="25" xfId="48" applyFont="1" applyFill="1" applyBorder="1" applyAlignment="1" applyProtection="1">
      <alignment/>
      <protection locked="0"/>
    </xf>
    <xf numFmtId="38" fontId="35" fillId="0" borderId="41" xfId="48" applyFont="1" applyBorder="1" applyAlignment="1" applyProtection="1">
      <alignment/>
      <protection/>
    </xf>
    <xf numFmtId="38" fontId="8" fillId="0" borderId="41" xfId="48" applyFont="1" applyBorder="1" applyAlignment="1" applyProtection="1">
      <alignment/>
      <protection/>
    </xf>
    <xf numFmtId="38" fontId="35" fillId="0" borderId="41" xfId="48" applyFont="1" applyBorder="1" applyAlignment="1" applyProtection="1">
      <alignment vertical="center"/>
      <protection/>
    </xf>
    <xf numFmtId="38" fontId="8" fillId="0" borderId="25" xfId="48" applyFont="1" applyBorder="1" applyAlignment="1" applyProtection="1">
      <alignment vertical="top" wrapText="1"/>
      <protection/>
    </xf>
    <xf numFmtId="38" fontId="3" fillId="33" borderId="12" xfId="48" applyFont="1" applyFill="1" applyBorder="1" applyAlignment="1" applyProtection="1">
      <alignment/>
      <protection/>
    </xf>
    <xf numFmtId="38" fontId="3" fillId="33" borderId="25" xfId="48" applyFont="1" applyFill="1" applyBorder="1" applyAlignment="1" applyProtection="1">
      <alignment/>
      <protection/>
    </xf>
    <xf numFmtId="38" fontId="10" fillId="33" borderId="25" xfId="48" applyFont="1" applyFill="1" applyBorder="1" applyAlignment="1" applyProtection="1">
      <alignment/>
      <protection/>
    </xf>
    <xf numFmtId="38" fontId="3" fillId="33" borderId="25" xfId="48" applyFont="1" applyFill="1" applyBorder="1" applyAlignment="1" applyProtection="1">
      <alignment horizontal="left" vertical="top" wrapText="1"/>
      <protection/>
    </xf>
    <xf numFmtId="38" fontId="3" fillId="33" borderId="25" xfId="48" applyFont="1" applyFill="1" applyBorder="1" applyAlignment="1" applyProtection="1">
      <alignment vertical="top" wrapText="1"/>
      <protection/>
    </xf>
    <xf numFmtId="38" fontId="8" fillId="0" borderId="57" xfId="48" applyFont="1" applyBorder="1" applyAlignment="1" applyProtection="1">
      <alignment horizontal="center" vertical="center"/>
      <protection/>
    </xf>
    <xf numFmtId="38" fontId="8" fillId="0" borderId="41" xfId="48" applyFont="1" applyBorder="1" applyAlignment="1" applyProtection="1">
      <alignment horizontal="center" vertical="center"/>
      <protection/>
    </xf>
    <xf numFmtId="38" fontId="17" fillId="0" borderId="41" xfId="48" applyFont="1" applyBorder="1" applyAlignment="1" applyProtection="1">
      <alignment horizontal="center" vertical="center"/>
      <protection/>
    </xf>
    <xf numFmtId="176" fontId="6" fillId="0" borderId="102" xfId="48" applyNumberFormat="1" applyFont="1" applyFill="1" applyBorder="1" applyAlignment="1" applyProtection="1">
      <alignment horizontal="right" vertical="center"/>
      <protection/>
    </xf>
    <xf numFmtId="176" fontId="6" fillId="0" borderId="75" xfId="48" applyNumberFormat="1" applyFont="1" applyFill="1" applyBorder="1" applyAlignment="1" applyProtection="1">
      <alignment vertical="center"/>
      <protection/>
    </xf>
    <xf numFmtId="38" fontId="8" fillId="0" borderId="41" xfId="48" applyFont="1" applyBorder="1" applyAlignment="1" applyProtection="1">
      <alignment vertical="center"/>
      <protection/>
    </xf>
    <xf numFmtId="38" fontId="8" fillId="0" borderId="41" xfId="48" applyFont="1" applyBorder="1" applyAlignment="1" applyProtection="1">
      <alignment horizontal="center"/>
      <protection/>
    </xf>
    <xf numFmtId="38" fontId="3" fillId="0" borderId="25" xfId="48" applyFont="1" applyBorder="1" applyAlignment="1" applyProtection="1">
      <alignment horizontal="center" vertical="top" wrapText="1"/>
      <protection/>
    </xf>
    <xf numFmtId="38" fontId="14" fillId="0" borderId="0" xfId="48" applyFont="1" applyAlignment="1" applyProtection="1">
      <alignment/>
      <protection/>
    </xf>
    <xf numFmtId="38" fontId="3" fillId="33" borderId="25" xfId="48" applyFont="1" applyFill="1" applyBorder="1" applyAlignment="1" applyProtection="1">
      <alignment horizontal="center" vertical="top" wrapText="1"/>
      <protection/>
    </xf>
    <xf numFmtId="38" fontId="3" fillId="33" borderId="25" xfId="48" applyFont="1" applyFill="1" applyBorder="1" applyAlignment="1" applyProtection="1">
      <alignment horizontal="center"/>
      <protection/>
    </xf>
    <xf numFmtId="38" fontId="3" fillId="0" borderId="46" xfId="48" applyFont="1" applyBorder="1" applyAlignment="1" applyProtection="1">
      <alignment vertical="center" wrapText="1"/>
      <protection/>
    </xf>
    <xf numFmtId="38" fontId="3" fillId="0" borderId="25" xfId="48" applyFont="1" applyFill="1" applyBorder="1" applyAlignment="1" applyProtection="1">
      <alignment horizontal="left" vertical="top" wrapText="1"/>
      <protection/>
    </xf>
    <xf numFmtId="38" fontId="3" fillId="33" borderId="25" xfId="48" applyFont="1" applyFill="1" applyBorder="1" applyAlignment="1" applyProtection="1">
      <alignment horizontal="center" vertical="top"/>
      <protection/>
    </xf>
    <xf numFmtId="38" fontId="3" fillId="0" borderId="25" xfId="48" applyFont="1" applyBorder="1" applyAlignment="1" applyProtection="1">
      <alignment horizontal="left"/>
      <protection/>
    </xf>
    <xf numFmtId="38" fontId="10" fillId="0" borderId="25" xfId="48" applyFont="1" applyBorder="1" applyAlignment="1" applyProtection="1">
      <alignment wrapText="1"/>
      <protection/>
    </xf>
    <xf numFmtId="38" fontId="10" fillId="0" borderId="25" xfId="48" applyFont="1" applyBorder="1" applyAlignment="1" applyProtection="1">
      <alignment vertical="top" wrapText="1"/>
      <protection/>
    </xf>
    <xf numFmtId="38" fontId="10" fillId="0" borderId="25" xfId="48" applyFont="1" applyBorder="1" applyAlignment="1" applyProtection="1">
      <alignment horizontal="left" vertical="top" wrapText="1"/>
      <protection/>
    </xf>
    <xf numFmtId="38" fontId="3" fillId="0" borderId="12" xfId="48" applyFont="1" applyBorder="1" applyAlignment="1" applyProtection="1">
      <alignment horizontal="left" vertical="top" wrapText="1"/>
      <protection/>
    </xf>
    <xf numFmtId="38" fontId="3" fillId="0" borderId="25" xfId="48" applyFont="1" applyBorder="1" applyAlignment="1" applyProtection="1">
      <alignment vertical="top" shrinkToFit="1"/>
      <protection/>
    </xf>
    <xf numFmtId="38" fontId="14" fillId="0" borderId="42" xfId="48" applyFont="1" applyBorder="1" applyAlignment="1" applyProtection="1">
      <alignment horizontal="center" vertical="center"/>
      <protection/>
    </xf>
    <xf numFmtId="176" fontId="0" fillId="0" borderId="103" xfId="0" applyNumberFormat="1" applyFont="1" applyFill="1" applyBorder="1" applyAlignment="1" applyProtection="1">
      <alignment horizontal="center" vertical="center"/>
      <protection/>
    </xf>
    <xf numFmtId="176" fontId="0" fillId="0" borderId="93" xfId="0" applyNumberFormat="1" applyFont="1" applyFill="1" applyBorder="1" applyAlignment="1" applyProtection="1">
      <alignment horizontal="center" vertical="center"/>
      <protection/>
    </xf>
    <xf numFmtId="178" fontId="7" fillId="0" borderId="21" xfId="0" applyNumberFormat="1" applyFont="1" applyBorder="1" applyAlignment="1" applyProtection="1">
      <alignment horizontal="center" vertical="center"/>
      <protection locked="0"/>
    </xf>
    <xf numFmtId="178" fontId="7" fillId="0" borderId="45" xfId="0" applyNumberFormat="1" applyFont="1" applyBorder="1" applyAlignment="1" applyProtection="1">
      <alignment horizontal="center" vertical="center"/>
      <protection locked="0"/>
    </xf>
    <xf numFmtId="178" fontId="7" fillId="0" borderId="32" xfId="0" applyNumberFormat="1" applyFont="1" applyBorder="1" applyAlignment="1" applyProtection="1">
      <alignment horizontal="center" vertical="center"/>
      <protection locked="0"/>
    </xf>
    <xf numFmtId="178" fontId="7" fillId="0" borderId="34" xfId="0" applyNumberFormat="1" applyFont="1" applyBorder="1" applyAlignment="1" applyProtection="1">
      <alignment horizontal="center" vertical="center"/>
      <protection locked="0"/>
    </xf>
    <xf numFmtId="176" fontId="9" fillId="0" borderId="21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Border="1" applyAlignment="1" applyProtection="1">
      <alignment horizontal="center" shrinkToFit="1"/>
      <protection locked="0"/>
    </xf>
    <xf numFmtId="176" fontId="9" fillId="0" borderId="13" xfId="0" applyNumberFormat="1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center" shrinkToFit="1"/>
      <protection locked="0"/>
    </xf>
    <xf numFmtId="0" fontId="9" fillId="0" borderId="13" xfId="0" applyFont="1" applyBorder="1" applyAlignment="1" applyProtection="1">
      <alignment horizontal="center" shrinkToFit="1"/>
      <protection locked="0"/>
    </xf>
    <xf numFmtId="176" fontId="0" fillId="0" borderId="36" xfId="0" applyNumberFormat="1" applyFont="1" applyFill="1" applyBorder="1" applyAlignment="1" applyProtection="1">
      <alignment horizontal="center" vertical="center"/>
      <protection/>
    </xf>
    <xf numFmtId="176" fontId="0" fillId="0" borderId="37" xfId="0" applyNumberFormat="1" applyFont="1" applyFill="1" applyBorder="1" applyAlignment="1" applyProtection="1">
      <alignment horizontal="center" vertical="center"/>
      <protection/>
    </xf>
    <xf numFmtId="176" fontId="0" fillId="0" borderId="104" xfId="0" applyNumberFormat="1" applyFont="1" applyFill="1" applyBorder="1" applyAlignment="1" applyProtection="1">
      <alignment horizontal="center" vertical="center"/>
      <protection/>
    </xf>
    <xf numFmtId="177" fontId="30" fillId="0" borderId="21" xfId="48" applyNumberFormat="1" applyFont="1" applyFill="1" applyBorder="1" applyAlignment="1" applyProtection="1">
      <alignment horizontal="center" vertical="center"/>
      <protection/>
    </xf>
    <xf numFmtId="177" fontId="0" fillId="0" borderId="21" xfId="48" applyNumberFormat="1" applyFont="1" applyFill="1" applyBorder="1" applyAlignment="1" applyProtection="1">
      <alignment horizontal="right" vertical="center" wrapText="1"/>
      <protection/>
    </xf>
    <xf numFmtId="177" fontId="0" fillId="0" borderId="21" xfId="48" applyNumberFormat="1" applyFont="1" applyFill="1" applyBorder="1" applyAlignment="1" applyProtection="1">
      <alignment horizontal="right" vertical="center" wrapText="1"/>
      <protection/>
    </xf>
    <xf numFmtId="176" fontId="10" fillId="0" borderId="105" xfId="0" applyNumberFormat="1" applyFont="1" applyFill="1" applyBorder="1" applyAlignment="1" applyProtection="1">
      <alignment horizontal="center" vertical="center"/>
      <protection/>
    </xf>
    <xf numFmtId="176" fontId="10" fillId="0" borderId="37" xfId="0" applyNumberFormat="1" applyFont="1" applyFill="1" applyBorder="1" applyAlignment="1" applyProtection="1">
      <alignment horizontal="center" vertical="center"/>
      <protection/>
    </xf>
    <xf numFmtId="176" fontId="10" fillId="0" borderId="106" xfId="0" applyNumberFormat="1" applyFont="1" applyFill="1" applyBorder="1" applyAlignment="1" applyProtection="1">
      <alignment horizontal="center" vertical="center"/>
      <protection/>
    </xf>
    <xf numFmtId="176" fontId="10" fillId="0" borderId="107" xfId="0" applyNumberFormat="1" applyFont="1" applyFill="1" applyBorder="1" applyAlignment="1" applyProtection="1">
      <alignment horizontal="center" vertical="center"/>
      <protection locked="0"/>
    </xf>
    <xf numFmtId="176" fontId="10" fillId="0" borderId="58" xfId="0" applyNumberFormat="1" applyFont="1" applyFill="1" applyBorder="1" applyAlignment="1" applyProtection="1">
      <alignment horizontal="center" vertical="center"/>
      <protection locked="0"/>
    </xf>
    <xf numFmtId="176" fontId="10" fillId="0" borderId="36" xfId="0" applyNumberFormat="1" applyFont="1" applyFill="1" applyBorder="1" applyAlignment="1" applyProtection="1">
      <alignment horizontal="center" vertical="center"/>
      <protection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38" fontId="10" fillId="0" borderId="10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 applyProtection="1">
      <alignment horizontal="center" vertical="center"/>
      <protection/>
    </xf>
    <xf numFmtId="38" fontId="0" fillId="0" borderId="31" xfId="48" applyFont="1" applyBorder="1" applyAlignment="1" applyProtection="1">
      <alignment horizontal="center" vertical="center"/>
      <protection/>
    </xf>
    <xf numFmtId="38" fontId="15" fillId="0" borderId="109" xfId="48" applyFont="1" applyBorder="1" applyAlignment="1" applyProtection="1">
      <alignment horizontal="distributed" vertical="center"/>
      <protection/>
    </xf>
    <xf numFmtId="38" fontId="0" fillId="0" borderId="36" xfId="48" applyFont="1" applyFill="1" applyBorder="1" applyAlignment="1" applyProtection="1">
      <alignment horizontal="center" vertical="center"/>
      <protection/>
    </xf>
    <xf numFmtId="38" fontId="0" fillId="0" borderId="37" xfId="48" applyFont="1" applyFill="1" applyBorder="1" applyAlignment="1" applyProtection="1">
      <alignment horizontal="center" vertical="center"/>
      <protection/>
    </xf>
    <xf numFmtId="38" fontId="0" fillId="0" borderId="110" xfId="48" applyFont="1" applyFill="1" applyBorder="1" applyAlignment="1" applyProtection="1">
      <alignment horizontal="center" vertical="center"/>
      <protection/>
    </xf>
    <xf numFmtId="38" fontId="10" fillId="0" borderId="33" xfId="48" applyFont="1" applyBorder="1" applyAlignment="1" applyProtection="1">
      <alignment horizontal="center" vertical="center"/>
      <protection/>
    </xf>
    <xf numFmtId="38" fontId="10" fillId="0" borderId="31" xfId="48" applyFont="1" applyBorder="1" applyAlignment="1" applyProtection="1">
      <alignment horizontal="center" vertical="center"/>
      <protection/>
    </xf>
    <xf numFmtId="38" fontId="10" fillId="0" borderId="11" xfId="48" applyFont="1" applyBorder="1" applyAlignment="1" applyProtection="1">
      <alignment horizontal="center" vertical="center"/>
      <protection/>
    </xf>
    <xf numFmtId="177" fontId="9" fillId="0" borderId="11" xfId="48" applyNumberFormat="1" applyFont="1" applyBorder="1" applyAlignment="1" applyProtection="1">
      <alignment horizontal="center" shrinkToFit="1"/>
      <protection/>
    </xf>
    <xf numFmtId="178" fontId="7" fillId="0" borderId="21" xfId="48" applyNumberFormat="1" applyFont="1" applyBorder="1" applyAlignment="1" applyProtection="1">
      <alignment horizontal="center" vertical="center"/>
      <protection/>
    </xf>
    <xf numFmtId="178" fontId="7" fillId="0" borderId="45" xfId="48" applyNumberFormat="1" applyFont="1" applyBorder="1" applyAlignment="1" applyProtection="1">
      <alignment horizontal="center" vertical="center"/>
      <protection/>
    </xf>
    <xf numFmtId="178" fontId="7" fillId="0" borderId="32" xfId="48" applyNumberFormat="1" applyFont="1" applyBorder="1" applyAlignment="1" applyProtection="1">
      <alignment horizontal="center" vertical="center"/>
      <protection/>
    </xf>
    <xf numFmtId="178" fontId="7" fillId="0" borderId="34" xfId="48" applyNumberFormat="1" applyFont="1" applyBorder="1" applyAlignment="1" applyProtection="1">
      <alignment horizontal="center" vertical="center"/>
      <protection/>
    </xf>
    <xf numFmtId="38" fontId="9" fillId="0" borderId="11" xfId="48" applyFont="1" applyBorder="1" applyAlignment="1" applyProtection="1">
      <alignment horizontal="center" shrinkToFit="1"/>
      <protection/>
    </xf>
    <xf numFmtId="38" fontId="9" fillId="0" borderId="13" xfId="48" applyFont="1" applyBorder="1" applyAlignment="1" applyProtection="1">
      <alignment horizontal="center" shrinkToFit="1"/>
      <protection/>
    </xf>
    <xf numFmtId="38" fontId="9" fillId="0" borderId="11" xfId="48" applyFont="1" applyBorder="1" applyAlignment="1" applyProtection="1">
      <alignment horizontal="center" shrinkToFit="1"/>
      <protection locked="0"/>
    </xf>
    <xf numFmtId="38" fontId="9" fillId="0" borderId="13" xfId="48" applyFont="1" applyBorder="1" applyAlignment="1" applyProtection="1">
      <alignment horizontal="center" shrinkToFit="1"/>
      <protection locked="0"/>
    </xf>
    <xf numFmtId="38" fontId="15" fillId="0" borderId="28" xfId="48" applyFont="1" applyBorder="1" applyAlignment="1" applyProtection="1">
      <alignment horizontal="distributed" vertical="center"/>
      <protection/>
    </xf>
    <xf numFmtId="178" fontId="7" fillId="0" borderId="21" xfId="48" applyNumberFormat="1" applyFont="1" applyBorder="1" applyAlignment="1" applyProtection="1">
      <alignment horizontal="center" vertical="center"/>
      <protection locked="0"/>
    </xf>
    <xf numFmtId="178" fontId="7" fillId="0" borderId="45" xfId="48" applyNumberFormat="1" applyFont="1" applyBorder="1" applyAlignment="1" applyProtection="1">
      <alignment horizontal="center" vertical="center"/>
      <protection locked="0"/>
    </xf>
    <xf numFmtId="178" fontId="7" fillId="0" borderId="32" xfId="48" applyNumberFormat="1" applyFont="1" applyBorder="1" applyAlignment="1" applyProtection="1">
      <alignment horizontal="center" vertical="center"/>
      <protection locked="0"/>
    </xf>
    <xf numFmtId="178" fontId="7" fillId="0" borderId="34" xfId="48" applyNumberFormat="1" applyFont="1" applyBorder="1" applyAlignment="1" applyProtection="1">
      <alignment horizontal="center" vertical="center"/>
      <protection locked="0"/>
    </xf>
    <xf numFmtId="179" fontId="0" fillId="0" borderId="0" xfId="48" applyNumberFormat="1" applyFont="1" applyAlignment="1" applyProtection="1">
      <alignment horizontal="right"/>
      <protection/>
    </xf>
    <xf numFmtId="179" fontId="0" fillId="0" borderId="111" xfId="48" applyNumberFormat="1" applyFont="1" applyBorder="1" applyAlignment="1" applyProtection="1">
      <alignment horizontal="center"/>
      <protection/>
    </xf>
    <xf numFmtId="38" fontId="23" fillId="0" borderId="25" xfId="48" applyFont="1" applyBorder="1" applyAlignment="1" applyProtection="1">
      <alignment horizontal="left" vertical="top" wrapText="1"/>
      <protection/>
    </xf>
    <xf numFmtId="38" fontId="23" fillId="0" borderId="25" xfId="48" applyFont="1" applyBorder="1" applyAlignment="1" applyProtection="1">
      <alignment vertical="top" wrapText="1"/>
      <protection/>
    </xf>
    <xf numFmtId="38" fontId="8" fillId="33" borderId="25" xfId="48" applyFont="1" applyFill="1" applyBorder="1" applyAlignment="1" applyProtection="1">
      <alignment horizontal="left" vertical="top" wrapText="1"/>
      <protection/>
    </xf>
    <xf numFmtId="179" fontId="0" fillId="0" borderId="0" xfId="48" applyNumberFormat="1" applyFont="1" applyAlignment="1" applyProtection="1">
      <alignment horizontal="center"/>
      <protection/>
    </xf>
    <xf numFmtId="38" fontId="13" fillId="0" borderId="11" xfId="48" applyFont="1" applyBorder="1" applyAlignment="1" applyProtection="1">
      <alignment horizontal="right" vertical="center"/>
      <protection/>
    </xf>
    <xf numFmtId="179" fontId="0" fillId="0" borderId="0" xfId="48" applyNumberFormat="1" applyFont="1" applyBorder="1" applyAlignment="1" applyProtection="1">
      <alignment horizontal="right"/>
      <protection/>
    </xf>
    <xf numFmtId="178" fontId="7" fillId="0" borderId="21" xfId="48" applyNumberFormat="1" applyFont="1" applyFill="1" applyBorder="1" applyAlignment="1" applyProtection="1">
      <alignment horizontal="center" vertical="center"/>
      <protection locked="0"/>
    </xf>
    <xf numFmtId="178" fontId="7" fillId="0" borderId="45" xfId="48" applyNumberFormat="1" applyFont="1" applyFill="1" applyBorder="1" applyAlignment="1" applyProtection="1">
      <alignment horizontal="center" vertical="center"/>
      <protection locked="0"/>
    </xf>
    <xf numFmtId="178" fontId="7" fillId="0" borderId="32" xfId="48" applyNumberFormat="1" applyFont="1" applyFill="1" applyBorder="1" applyAlignment="1" applyProtection="1">
      <alignment horizontal="center" vertical="center"/>
      <protection locked="0"/>
    </xf>
    <xf numFmtId="178" fontId="7" fillId="0" borderId="34" xfId="48" applyNumberFormat="1" applyFont="1" applyFill="1" applyBorder="1" applyAlignment="1" applyProtection="1">
      <alignment horizontal="center" vertical="center"/>
      <protection locked="0"/>
    </xf>
    <xf numFmtId="38" fontId="3" fillId="0" borderId="25" xfId="48" applyFont="1" applyBorder="1" applyAlignment="1" applyProtection="1">
      <alignment horizontal="left" vertical="top" wrapText="1"/>
      <protection/>
    </xf>
    <xf numFmtId="38" fontId="17" fillId="0" borderId="25" xfId="48" applyFont="1" applyBorder="1" applyAlignment="1" applyProtection="1">
      <alignment horizontal="left" vertical="top" wrapText="1"/>
      <protection/>
    </xf>
    <xf numFmtId="38" fontId="0" fillId="0" borderId="21" xfId="48" applyFont="1" applyBorder="1" applyAlignment="1" applyProtection="1">
      <alignment horizontal="center"/>
      <protection/>
    </xf>
    <xf numFmtId="38" fontId="11" fillId="0" borderId="25" xfId="48" applyFont="1" applyBorder="1" applyAlignment="1" applyProtection="1">
      <alignment horizontal="left" vertical="top" wrapText="1"/>
      <protection/>
    </xf>
    <xf numFmtId="38" fontId="3" fillId="0" borderId="25" xfId="48" applyFont="1" applyBorder="1" applyAlignment="1" applyProtection="1">
      <alignment horizontal="left" vertical="center" wrapText="1"/>
      <protection/>
    </xf>
    <xf numFmtId="38" fontId="3" fillId="33" borderId="25" xfId="48" applyFont="1" applyFill="1" applyBorder="1" applyAlignment="1" applyProtection="1">
      <alignment horizontal="left" vertical="top" wrapText="1"/>
      <protection/>
    </xf>
    <xf numFmtId="38" fontId="10" fillId="33" borderId="25" xfId="48" applyFont="1" applyFill="1" applyBorder="1" applyAlignment="1" applyProtection="1">
      <alignment vertical="top" wrapText="1"/>
      <protection/>
    </xf>
    <xf numFmtId="38" fontId="3" fillId="0" borderId="25" xfId="48" applyFont="1" applyBorder="1" applyAlignment="1" applyProtection="1">
      <alignment horizontal="left" vertical="center"/>
      <protection/>
    </xf>
    <xf numFmtId="38" fontId="23" fillId="0" borderId="12" xfId="48" applyFont="1" applyBorder="1" applyAlignment="1" applyProtection="1">
      <alignment/>
      <protection/>
    </xf>
    <xf numFmtId="38" fontId="0" fillId="0" borderId="25" xfId="48" applyFont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333375</xdr:colOff>
      <xdr:row>2</xdr:row>
      <xdr:rowOff>76200</xdr:rowOff>
    </xdr:from>
    <xdr:to>
      <xdr:col>20</xdr:col>
      <xdr:colOff>704850</xdr:colOff>
      <xdr:row>2</xdr:row>
      <xdr:rowOff>295275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0" y="8382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123825</xdr:colOff>
      <xdr:row>34</xdr:row>
      <xdr:rowOff>76200</xdr:rowOff>
    </xdr:from>
    <xdr:to>
      <xdr:col>27</xdr:col>
      <xdr:colOff>457200</xdr:colOff>
      <xdr:row>35</xdr:row>
      <xdr:rowOff>123825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70485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3812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0</xdr:colOff>
      <xdr:row>34</xdr:row>
      <xdr:rowOff>57150</xdr:rowOff>
    </xdr:from>
    <xdr:to>
      <xdr:col>27</xdr:col>
      <xdr:colOff>333375</xdr:colOff>
      <xdr:row>35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0389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66675</xdr:colOff>
      <xdr:row>34</xdr:row>
      <xdr:rowOff>114300</xdr:rowOff>
    </xdr:from>
    <xdr:to>
      <xdr:col>27</xdr:col>
      <xdr:colOff>400050</xdr:colOff>
      <xdr:row>35</xdr:row>
      <xdr:rowOff>161925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70961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152400</xdr:colOff>
      <xdr:row>33</xdr:row>
      <xdr:rowOff>142875</xdr:rowOff>
    </xdr:from>
    <xdr:to>
      <xdr:col>27</xdr:col>
      <xdr:colOff>485775</xdr:colOff>
      <xdr:row>35</xdr:row>
      <xdr:rowOff>19050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69342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790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28850" y="6915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228850" y="672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28850" y="5200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8572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28850" y="5581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9525</xdr:colOff>
      <xdr:row>35</xdr:row>
      <xdr:rowOff>66675</xdr:rowOff>
    </xdr:from>
    <xdr:to>
      <xdr:col>27</xdr:col>
      <xdr:colOff>342900</xdr:colOff>
      <xdr:row>36</xdr:row>
      <xdr:rowOff>114300</xdr:rowOff>
    </xdr:to>
    <xdr:pic>
      <xdr:nvPicPr>
        <xdr:cNvPr id="6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73628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13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66950" y="2981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85725</xdr:colOff>
      <xdr:row>39</xdr:row>
      <xdr:rowOff>38100</xdr:rowOff>
    </xdr:from>
    <xdr:to>
      <xdr:col>27</xdr:col>
      <xdr:colOff>419100</xdr:colOff>
      <xdr:row>40</xdr:row>
      <xdr:rowOff>85725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79533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4669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2228850" y="5867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2762250" y="58674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171450</xdr:colOff>
      <xdr:row>39</xdr:row>
      <xdr:rowOff>47625</xdr:rowOff>
    </xdr:from>
    <xdr:to>
      <xdr:col>27</xdr:col>
      <xdr:colOff>504825</xdr:colOff>
      <xdr:row>40</xdr:row>
      <xdr:rowOff>95250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9600" y="745807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22</xdr:col>
      <xdr:colOff>561975</xdr:colOff>
      <xdr:row>34</xdr:row>
      <xdr:rowOff>76200</xdr:rowOff>
    </xdr:from>
    <xdr:to>
      <xdr:col>27</xdr:col>
      <xdr:colOff>19050</xdr:colOff>
      <xdr:row>35</xdr:row>
      <xdr:rowOff>123825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0580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2219325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114300</xdr:colOff>
      <xdr:row>34</xdr:row>
      <xdr:rowOff>66675</xdr:rowOff>
    </xdr:from>
    <xdr:to>
      <xdr:col>27</xdr:col>
      <xdr:colOff>447675</xdr:colOff>
      <xdr:row>35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70485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228850" y="2219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133350</xdr:colOff>
      <xdr:row>33</xdr:row>
      <xdr:rowOff>66675</xdr:rowOff>
    </xdr:from>
    <xdr:to>
      <xdr:col>27</xdr:col>
      <xdr:colOff>466725</xdr:colOff>
      <xdr:row>34</xdr:row>
      <xdr:rowOff>114300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68580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85725" cy="209550"/>
    <xdr:sp fLocksText="0">
      <xdr:nvSpPr>
        <xdr:cNvPr id="2" name="Text Box 1"/>
        <xdr:cNvSpPr txBox="1">
          <a:spLocks noChangeArrowheads="1"/>
        </xdr:cNvSpPr>
      </xdr:nvSpPr>
      <xdr:spPr>
        <a:xfrm>
          <a:off x="2228850" y="2219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123825</xdr:colOff>
      <xdr:row>34</xdr:row>
      <xdr:rowOff>66675</xdr:rowOff>
    </xdr:from>
    <xdr:to>
      <xdr:col>27</xdr:col>
      <xdr:colOff>457200</xdr:colOff>
      <xdr:row>35</xdr:row>
      <xdr:rowOff>114300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70485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57150</xdr:colOff>
      <xdr:row>34</xdr:row>
      <xdr:rowOff>66675</xdr:rowOff>
    </xdr:from>
    <xdr:to>
      <xdr:col>27</xdr:col>
      <xdr:colOff>390525</xdr:colOff>
      <xdr:row>35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70485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47625</xdr:colOff>
      <xdr:row>34</xdr:row>
      <xdr:rowOff>66675</xdr:rowOff>
    </xdr:from>
    <xdr:to>
      <xdr:col>27</xdr:col>
      <xdr:colOff>381000</xdr:colOff>
      <xdr:row>35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7048500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11</xdr:row>
      <xdr:rowOff>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228850" y="260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85725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2228850" y="24098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8572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2228850" y="2219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24</xdr:col>
      <xdr:colOff>180975</xdr:colOff>
      <xdr:row>33</xdr:row>
      <xdr:rowOff>76200</xdr:rowOff>
    </xdr:from>
    <xdr:to>
      <xdr:col>27</xdr:col>
      <xdr:colOff>514350</xdr:colOff>
      <xdr:row>34</xdr:row>
      <xdr:rowOff>123825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6867525"/>
          <a:ext cx="1371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showGridLines="0" showZeros="0" tabSelected="1" view="pageBreakPreview" zoomScale="85" zoomScaleSheetLayoutView="85" zoomScalePageLayoutView="0" workbookViewId="0" topLeftCell="A1">
      <pane ySplit="4" topLeftCell="A5" activePane="bottomLeft" state="frozen"/>
      <selection pane="topLeft" activeCell="K30" sqref="K30"/>
      <selection pane="bottomLeft" activeCell="U23" sqref="U23"/>
    </sheetView>
  </sheetViews>
  <sheetFormatPr defaultColWidth="9.00390625" defaultRowHeight="13.5"/>
  <cols>
    <col min="1" max="1" width="3.375" style="2" customWidth="1"/>
    <col min="2" max="2" width="0.37109375" style="2" customWidth="1"/>
    <col min="3" max="3" width="9.125" style="2" customWidth="1"/>
    <col min="4" max="4" width="0.37109375" style="2" customWidth="1"/>
    <col min="5" max="5" width="3.625" style="2" customWidth="1"/>
    <col min="6" max="6" width="11.50390625" style="2" customWidth="1"/>
    <col min="7" max="7" width="8.125" style="2" customWidth="1"/>
    <col min="8" max="8" width="3.25390625" style="2" bestFit="1" customWidth="1"/>
    <col min="9" max="9" width="9.625" style="2" customWidth="1"/>
    <col min="10" max="10" width="9.50390625" style="2" customWidth="1"/>
    <col min="11" max="11" width="3.25390625" style="2" bestFit="1" customWidth="1"/>
    <col min="12" max="12" width="9.625" style="2" customWidth="1"/>
    <col min="13" max="13" width="8.375" style="2" customWidth="1"/>
    <col min="14" max="14" width="3.25390625" style="2" bestFit="1" customWidth="1"/>
    <col min="15" max="15" width="9.625" style="2" customWidth="1"/>
    <col min="16" max="16" width="9.00390625" style="2" customWidth="1"/>
    <col min="17" max="17" width="7.125" style="2" customWidth="1"/>
    <col min="18" max="18" width="9.00390625" style="2" customWidth="1"/>
    <col min="19" max="19" width="10.125" style="2" customWidth="1"/>
    <col min="20" max="20" width="3.00390625" style="2" bestFit="1" customWidth="1"/>
    <col min="21" max="21" width="15.00390625" style="2" customWidth="1"/>
    <col min="22" max="16384" width="9.00390625" style="2" customWidth="1"/>
  </cols>
  <sheetData>
    <row r="1" spans="1:30" s="89" customFormat="1" ht="30" customHeight="1">
      <c r="A1" s="23" t="s">
        <v>0</v>
      </c>
      <c r="B1" s="86"/>
      <c r="C1" s="86"/>
      <c r="D1" s="87"/>
      <c r="E1" s="395"/>
      <c r="F1" s="395"/>
      <c r="G1" s="395"/>
      <c r="H1" s="396"/>
      <c r="I1" s="5" t="s">
        <v>1</v>
      </c>
      <c r="J1" s="6"/>
      <c r="K1" s="400"/>
      <c r="L1" s="400"/>
      <c r="M1" s="400"/>
      <c r="N1" s="400"/>
      <c r="O1" s="400"/>
      <c r="P1" s="400"/>
      <c r="Q1" s="401"/>
      <c r="R1" s="5" t="s">
        <v>2</v>
      </c>
      <c r="S1" s="402"/>
      <c r="T1" s="403"/>
      <c r="U1" s="7" t="s">
        <v>3</v>
      </c>
      <c r="V1" s="3"/>
      <c r="W1" s="88"/>
      <c r="X1" s="88"/>
      <c r="Y1" s="88"/>
      <c r="Z1" s="88"/>
      <c r="AA1" s="2"/>
      <c r="AB1" s="2"/>
      <c r="AC1" s="2"/>
      <c r="AD1" s="2"/>
    </row>
    <row r="2" spans="1:30" s="89" customFormat="1" ht="30" customHeight="1">
      <c r="A2" s="90"/>
      <c r="B2" s="91"/>
      <c r="C2" s="92"/>
      <c r="D2" s="92"/>
      <c r="E2" s="397"/>
      <c r="F2" s="397"/>
      <c r="G2" s="397"/>
      <c r="H2" s="398"/>
      <c r="I2" s="5" t="s">
        <v>4</v>
      </c>
      <c r="J2" s="6"/>
      <c r="K2" s="400"/>
      <c r="L2" s="400"/>
      <c r="M2" s="400"/>
      <c r="N2" s="400"/>
      <c r="O2" s="400"/>
      <c r="P2" s="400"/>
      <c r="Q2" s="401"/>
      <c r="R2" s="5" t="s">
        <v>5</v>
      </c>
      <c r="S2" s="296"/>
      <c r="T2" s="8" t="s">
        <v>6</v>
      </c>
      <c r="U2" s="210"/>
      <c r="V2" s="3"/>
      <c r="W2" s="88"/>
      <c r="X2" s="88"/>
      <c r="Y2" s="88"/>
      <c r="Z2" s="88"/>
      <c r="AA2" s="2"/>
      <c r="AB2" s="2"/>
      <c r="AC2" s="2"/>
      <c r="AD2" s="2"/>
    </row>
    <row r="3" spans="1:28" ht="30" customHeight="1" thickBot="1">
      <c r="A3" s="407" t="s">
        <v>338</v>
      </c>
      <c r="B3" s="407"/>
      <c r="C3" s="407"/>
      <c r="D3" s="407"/>
      <c r="E3" s="407"/>
      <c r="F3" s="20"/>
      <c r="G3" s="20"/>
      <c r="H3" s="399" t="s">
        <v>286</v>
      </c>
      <c r="I3" s="399"/>
      <c r="J3" s="399"/>
      <c r="K3" s="399"/>
      <c r="L3" s="399"/>
      <c r="M3" s="399"/>
      <c r="N3" s="399"/>
      <c r="O3" s="399"/>
      <c r="P3" s="20"/>
      <c r="Q3" s="20"/>
      <c r="R3" s="20"/>
      <c r="S3" s="408"/>
      <c r="T3" s="409"/>
      <c r="U3" s="409"/>
      <c r="V3" s="1"/>
      <c r="W3" s="1"/>
      <c r="X3" s="1"/>
      <c r="Y3" s="1"/>
      <c r="Z3" s="1"/>
      <c r="AA3" s="1"/>
      <c r="AB3" s="1"/>
    </row>
    <row r="4" spans="1:27" ht="21.75" customHeight="1">
      <c r="A4" s="93"/>
      <c r="B4" s="93"/>
      <c r="C4" s="94" t="s">
        <v>281</v>
      </c>
      <c r="D4" s="94"/>
      <c r="E4" s="404" t="s">
        <v>282</v>
      </c>
      <c r="F4" s="405"/>
      <c r="G4" s="406"/>
      <c r="H4" s="415" t="s">
        <v>283</v>
      </c>
      <c r="I4" s="411"/>
      <c r="J4" s="412"/>
      <c r="K4" s="416" t="s">
        <v>284</v>
      </c>
      <c r="L4" s="411"/>
      <c r="M4" s="412"/>
      <c r="N4" s="416" t="s">
        <v>285</v>
      </c>
      <c r="O4" s="411"/>
      <c r="P4" s="411"/>
      <c r="Q4" s="410" t="s">
        <v>304</v>
      </c>
      <c r="R4" s="411"/>
      <c r="S4" s="412"/>
      <c r="T4" s="413" t="s">
        <v>442</v>
      </c>
      <c r="U4" s="414"/>
      <c r="V4" s="1"/>
      <c r="W4" s="1"/>
      <c r="X4" s="1"/>
      <c r="Y4" s="1"/>
      <c r="Z4" s="1"/>
      <c r="AA4" s="1"/>
    </row>
    <row r="5" spans="1:27" ht="21.75" customHeight="1">
      <c r="A5" s="309"/>
      <c r="B5" s="95"/>
      <c r="C5" s="96" t="s">
        <v>287</v>
      </c>
      <c r="D5" s="97"/>
      <c r="E5" s="9">
        <f>VALUE(TRIM(LEFT('中・東区'!B21,2)))</f>
        <v>11</v>
      </c>
      <c r="F5" s="298">
        <f>'中・東区'!D21</f>
        <v>23500</v>
      </c>
      <c r="G5" s="299">
        <f>'中・東区'!F21</f>
        <v>0</v>
      </c>
      <c r="H5" s="303">
        <f>VALUE(TRIM(LEFT('中・東区'!K21,2)))</f>
        <v>5</v>
      </c>
      <c r="I5" s="300">
        <f>'中・東区'!M21</f>
        <v>5150</v>
      </c>
      <c r="J5" s="300">
        <f>'中・東区'!O21</f>
        <v>0</v>
      </c>
      <c r="K5" s="303">
        <f>VALUE(TRIM(LEFT('中・東区'!Q21,2)))</f>
        <v>4</v>
      </c>
      <c r="L5" s="300">
        <f>'中・東区'!S21</f>
        <v>2150</v>
      </c>
      <c r="M5" s="300">
        <f>'中・東区'!U21</f>
        <v>0</v>
      </c>
      <c r="N5" s="303">
        <f>VALUE(TRIM(LEFT('中・東区'!W21,2)))</f>
        <v>3</v>
      </c>
      <c r="O5" s="300">
        <f>'中・東区'!Y21</f>
        <v>1650</v>
      </c>
      <c r="P5" s="320">
        <f>'中・東区'!AA21</f>
        <v>0</v>
      </c>
      <c r="Q5" s="375">
        <f>SUM(E5+H5+K5+N5)</f>
        <v>23</v>
      </c>
      <c r="R5" s="376">
        <f>SUM(F5+I5+L5+O5)</f>
        <v>32450</v>
      </c>
      <c r="S5" s="325">
        <f>G5+J5+M5+P5</f>
        <v>0</v>
      </c>
      <c r="T5" s="316"/>
      <c r="U5" s="317"/>
      <c r="V5" s="1"/>
      <c r="W5" s="1"/>
      <c r="X5" s="1"/>
      <c r="Y5" s="1"/>
      <c r="Z5" s="1"/>
      <c r="AA5" s="1"/>
    </row>
    <row r="6" spans="1:27" ht="21.75" customHeight="1">
      <c r="A6" s="310"/>
      <c r="B6" s="98"/>
      <c r="C6" s="99" t="s">
        <v>288</v>
      </c>
      <c r="D6" s="100"/>
      <c r="E6" s="10">
        <f>VALUE(TRIM(LEFT('中・東区'!B39,2)))</f>
        <v>11</v>
      </c>
      <c r="F6" s="297">
        <f>'中・東区'!D39</f>
        <v>19800</v>
      </c>
      <c r="G6" s="301">
        <f>'中・東区'!F39</f>
        <v>0</v>
      </c>
      <c r="H6" s="304">
        <f>VALUE(TRIM(LEFT('中・東区'!K39,2)))</f>
        <v>3</v>
      </c>
      <c r="I6" s="302">
        <f>'中・東区'!M39</f>
        <v>2550</v>
      </c>
      <c r="J6" s="302">
        <f>'中・東区'!O39</f>
        <v>0</v>
      </c>
      <c r="K6" s="304">
        <f>VALUE(TRIM(LEFT('中・東区'!Q39,2)))</f>
        <v>1</v>
      </c>
      <c r="L6" s="302">
        <f>'中・東区'!S39</f>
        <v>500</v>
      </c>
      <c r="M6" s="302">
        <f>'中・東区'!U39</f>
        <v>0</v>
      </c>
      <c r="N6" s="304">
        <f>VALUE(TRIM(LEFT('中・東区'!W39,2)))</f>
        <v>3</v>
      </c>
      <c r="O6" s="302">
        <f>'中・東区'!Y39</f>
        <v>1400</v>
      </c>
      <c r="P6" s="321">
        <f>'中・東区'!AA39</f>
        <v>0</v>
      </c>
      <c r="Q6" s="323">
        <f aca="true" t="shared" si="0" ref="Q6:Q20">SUM(E6+H6+K6+N6)</f>
        <v>18</v>
      </c>
      <c r="R6" s="321">
        <f aca="true" t="shared" si="1" ref="R6:R20">SUM(F6+I6+L6+O6)</f>
        <v>24250</v>
      </c>
      <c r="S6" s="326">
        <f aca="true" t="shared" si="2" ref="S6:S20">G6+J6+M6+P6</f>
        <v>0</v>
      </c>
      <c r="T6" s="318"/>
      <c r="U6" s="319"/>
      <c r="V6" s="1"/>
      <c r="W6" s="1"/>
      <c r="X6" s="1"/>
      <c r="Y6" s="1"/>
      <c r="Z6" s="1"/>
      <c r="AA6" s="1"/>
    </row>
    <row r="7" spans="1:27" ht="21.75" customHeight="1">
      <c r="A7" s="310"/>
      <c r="B7" s="98"/>
      <c r="C7" s="99" t="s">
        <v>289</v>
      </c>
      <c r="D7" s="100"/>
      <c r="E7" s="10">
        <f>VALUE(TRIM(LEFT('中村区'!B34,2)))</f>
        <v>15</v>
      </c>
      <c r="F7" s="297">
        <f>'中村区'!D34</f>
        <v>32950</v>
      </c>
      <c r="G7" s="301">
        <f>'中村区'!F34</f>
        <v>0</v>
      </c>
      <c r="H7" s="304">
        <f>VALUE(TRIM(LEFT('中村区'!K34,2)))</f>
        <v>4</v>
      </c>
      <c r="I7" s="302">
        <f>'中村区'!M34</f>
        <v>3300</v>
      </c>
      <c r="J7" s="302">
        <f>'中村区'!O34</f>
        <v>0</v>
      </c>
      <c r="K7" s="304">
        <f>VALUE(TRIM(LEFT('中村区'!Q34,2)))</f>
        <v>3</v>
      </c>
      <c r="L7" s="302">
        <f>'中村区'!S34</f>
        <v>1650</v>
      </c>
      <c r="M7" s="302">
        <f>'中村区'!U34</f>
        <v>0</v>
      </c>
      <c r="N7" s="304">
        <f>VALUE(TRIM(LEFT('中村区'!W34,2)))</f>
        <v>5</v>
      </c>
      <c r="O7" s="302">
        <f>'中村区'!Y34</f>
        <v>3100</v>
      </c>
      <c r="P7" s="321">
        <f>'中村区'!AA34</f>
        <v>0</v>
      </c>
      <c r="Q7" s="323">
        <f t="shared" si="0"/>
        <v>27</v>
      </c>
      <c r="R7" s="321">
        <f t="shared" si="1"/>
        <v>41000</v>
      </c>
      <c r="S7" s="326">
        <f t="shared" si="2"/>
        <v>0</v>
      </c>
      <c r="T7" s="318"/>
      <c r="U7" s="319"/>
      <c r="V7" s="1"/>
      <c r="W7" s="1"/>
      <c r="X7" s="1"/>
      <c r="Y7" s="1"/>
      <c r="Z7" s="1"/>
      <c r="AA7" s="1"/>
    </row>
    <row r="8" spans="1:27" ht="21.75" customHeight="1">
      <c r="A8" s="310"/>
      <c r="B8" s="98"/>
      <c r="C8" s="99" t="s">
        <v>290</v>
      </c>
      <c r="D8" s="100"/>
      <c r="E8" s="10">
        <f>VALUE(TRIM(LEFT('西区'!B34,2)))</f>
        <v>21</v>
      </c>
      <c r="F8" s="297">
        <f>'西区'!D34</f>
        <v>35200</v>
      </c>
      <c r="G8" s="301">
        <f>'西区'!F34</f>
        <v>0</v>
      </c>
      <c r="H8" s="304">
        <f>VALUE(TRIM(LEFT('西区'!K34,2)))</f>
        <v>4</v>
      </c>
      <c r="I8" s="302">
        <f>'西区'!M34</f>
        <v>4050</v>
      </c>
      <c r="J8" s="302">
        <f>'西区'!O34</f>
        <v>0</v>
      </c>
      <c r="K8" s="304"/>
      <c r="L8" s="302">
        <f>'西区'!S34</f>
        <v>0</v>
      </c>
      <c r="M8" s="302">
        <f>'西区'!U34</f>
        <v>0</v>
      </c>
      <c r="N8" s="304">
        <f>VALUE(TRIM(LEFT('西区'!W34,2)))</f>
        <v>5</v>
      </c>
      <c r="O8" s="302">
        <f>'西区'!Y34</f>
        <v>2600</v>
      </c>
      <c r="P8" s="321">
        <f>'西区'!AA34</f>
        <v>0</v>
      </c>
      <c r="Q8" s="323">
        <f t="shared" si="0"/>
        <v>30</v>
      </c>
      <c r="R8" s="321">
        <f t="shared" si="1"/>
        <v>41850</v>
      </c>
      <c r="S8" s="326">
        <f t="shared" si="2"/>
        <v>0</v>
      </c>
      <c r="T8" s="318"/>
      <c r="U8" s="319"/>
      <c r="V8" s="1"/>
      <c r="W8" s="1"/>
      <c r="X8" s="1"/>
      <c r="Y8" s="1"/>
      <c r="Z8" s="1"/>
      <c r="AA8" s="1"/>
    </row>
    <row r="9" spans="1:27" ht="21.75" customHeight="1">
      <c r="A9" s="310"/>
      <c r="B9" s="98"/>
      <c r="C9" s="99" t="s">
        <v>291</v>
      </c>
      <c r="D9" s="100"/>
      <c r="E9" s="10">
        <f>VALUE(TRIM(LEFT('北区'!B33,2)))</f>
        <v>19</v>
      </c>
      <c r="F9" s="297">
        <f>'北区'!D33</f>
        <v>37800</v>
      </c>
      <c r="G9" s="301">
        <f>'北区'!F33</f>
        <v>0</v>
      </c>
      <c r="H9" s="304">
        <f>VALUE(TRIM(LEFT('北区'!K33,2)))</f>
        <v>4</v>
      </c>
      <c r="I9" s="302">
        <f>'北区'!M33</f>
        <v>5450</v>
      </c>
      <c r="J9" s="302">
        <f>'北区'!O33</f>
        <v>0</v>
      </c>
      <c r="K9" s="304"/>
      <c r="L9" s="302">
        <f>'北区'!S33</f>
        <v>0</v>
      </c>
      <c r="M9" s="302">
        <f>'北区'!U33</f>
        <v>0</v>
      </c>
      <c r="N9" s="304">
        <f>VALUE(TRIM(LEFT('北区'!W33,2)))</f>
        <v>4</v>
      </c>
      <c r="O9" s="302">
        <f>'北区'!Y33</f>
        <v>3050</v>
      </c>
      <c r="P9" s="321">
        <f>'北区'!AA33</f>
        <v>0</v>
      </c>
      <c r="Q9" s="323">
        <f t="shared" si="0"/>
        <v>27</v>
      </c>
      <c r="R9" s="321">
        <f t="shared" si="1"/>
        <v>46300</v>
      </c>
      <c r="S9" s="326">
        <f t="shared" si="2"/>
        <v>0</v>
      </c>
      <c r="T9" s="318"/>
      <c r="U9" s="319"/>
      <c r="V9" s="1"/>
      <c r="W9" s="1"/>
      <c r="X9" s="1"/>
      <c r="Y9" s="1"/>
      <c r="Z9" s="1"/>
      <c r="AA9" s="1"/>
    </row>
    <row r="10" spans="1:27" ht="21.75" customHeight="1">
      <c r="A10" s="310"/>
      <c r="B10" s="98"/>
      <c r="C10" s="99" t="s">
        <v>292</v>
      </c>
      <c r="D10" s="100"/>
      <c r="E10" s="10">
        <f>VALUE(TRIM(LEFT('千種区'!B34,2)))</f>
        <v>16</v>
      </c>
      <c r="F10" s="297">
        <f>'千種区'!D34</f>
        <v>36450</v>
      </c>
      <c r="G10" s="301">
        <f>'千種区'!F34</f>
        <v>0</v>
      </c>
      <c r="H10" s="304">
        <f>VALUE(TRIM(LEFT('千種区'!K34,2)))</f>
        <v>4</v>
      </c>
      <c r="I10" s="302">
        <f>'千種区'!M34</f>
        <v>9250</v>
      </c>
      <c r="J10" s="302">
        <f>'千種区'!O34</f>
        <v>0</v>
      </c>
      <c r="K10" s="304">
        <f>VALUE(TRIM(LEFT('千種区'!Q34,2)))</f>
        <v>1</v>
      </c>
      <c r="L10" s="302">
        <f>'千種区'!S34</f>
        <v>700</v>
      </c>
      <c r="M10" s="302">
        <f>'千種区'!U34</f>
        <v>0</v>
      </c>
      <c r="N10" s="304">
        <f>VALUE(TRIM(LEFT('千種区'!W34,2)))</f>
        <v>5</v>
      </c>
      <c r="O10" s="302">
        <f>'千種区'!Y34</f>
        <v>2300</v>
      </c>
      <c r="P10" s="321">
        <f>'千種区'!AA34</f>
        <v>0</v>
      </c>
      <c r="Q10" s="323">
        <f t="shared" si="0"/>
        <v>26</v>
      </c>
      <c r="R10" s="321">
        <f t="shared" si="1"/>
        <v>48700</v>
      </c>
      <c r="S10" s="326">
        <f t="shared" si="2"/>
        <v>0</v>
      </c>
      <c r="T10" s="318"/>
      <c r="U10" s="319"/>
      <c r="V10" s="1"/>
      <c r="W10" s="1"/>
      <c r="X10" s="1"/>
      <c r="Y10" s="1"/>
      <c r="Z10" s="1"/>
      <c r="AA10" s="1"/>
    </row>
    <row r="11" spans="1:27" ht="21.75" customHeight="1">
      <c r="A11" s="310"/>
      <c r="B11" s="98"/>
      <c r="C11" s="99" t="s">
        <v>293</v>
      </c>
      <c r="D11" s="100"/>
      <c r="E11" s="10">
        <f>VALUE(TRIM(LEFT('名東区'!B34,2)))</f>
        <v>20</v>
      </c>
      <c r="F11" s="297">
        <f>'名東区'!D34</f>
        <v>37850</v>
      </c>
      <c r="G11" s="301">
        <f>'名東区'!F34</f>
        <v>0</v>
      </c>
      <c r="H11" s="304">
        <f>VALUE(TRIM(LEFT('名東区'!K34,2)))</f>
        <v>4</v>
      </c>
      <c r="I11" s="302">
        <f>'名東区'!M34</f>
        <v>8600</v>
      </c>
      <c r="J11" s="302">
        <f>'名東区'!O34</f>
        <v>0</v>
      </c>
      <c r="K11" s="304">
        <f>VALUE(TRIM(LEFT('名東区'!Q34,2)))</f>
        <v>6</v>
      </c>
      <c r="L11" s="302">
        <f>'名東区'!S34</f>
        <v>2650</v>
      </c>
      <c r="M11" s="302">
        <f>'名東区'!U34</f>
        <v>0</v>
      </c>
      <c r="N11" s="304">
        <f>VALUE(TRIM(LEFT('名東区'!W34,2)))</f>
        <v>4</v>
      </c>
      <c r="O11" s="302">
        <f>'名東区'!Y34</f>
        <v>2550</v>
      </c>
      <c r="P11" s="321">
        <f>'名東区'!AA34</f>
        <v>0</v>
      </c>
      <c r="Q11" s="323">
        <f t="shared" si="0"/>
        <v>34</v>
      </c>
      <c r="R11" s="321">
        <f t="shared" si="1"/>
        <v>51650</v>
      </c>
      <c r="S11" s="326">
        <f t="shared" si="2"/>
        <v>0</v>
      </c>
      <c r="T11" s="318"/>
      <c r="U11" s="319"/>
      <c r="V11" s="1"/>
      <c r="W11" s="1"/>
      <c r="X11" s="1"/>
      <c r="Y11" s="1"/>
      <c r="Z11" s="1"/>
      <c r="AA11" s="1"/>
    </row>
    <row r="12" spans="1:27" ht="21.75" customHeight="1">
      <c r="A12" s="310"/>
      <c r="B12" s="98"/>
      <c r="C12" s="99" t="s">
        <v>294</v>
      </c>
      <c r="D12" s="100"/>
      <c r="E12" s="10">
        <f>VALUE(TRIM(LEFT('守山区'!B34,2)))</f>
        <v>16</v>
      </c>
      <c r="F12" s="297">
        <f>'守山区'!D34</f>
        <v>40100</v>
      </c>
      <c r="G12" s="301">
        <f>'守山区'!F34</f>
        <v>0</v>
      </c>
      <c r="H12" s="304">
        <f>VALUE(TRIM(LEFT('守山区'!K34,2)))</f>
        <v>5</v>
      </c>
      <c r="I12" s="302">
        <f>'守山区'!M34</f>
        <v>3700</v>
      </c>
      <c r="J12" s="302">
        <f>'守山区'!O34</f>
        <v>0</v>
      </c>
      <c r="K12" s="304"/>
      <c r="L12" s="302">
        <f>'守山区'!S34</f>
        <v>0</v>
      </c>
      <c r="M12" s="302">
        <f>'守山区'!U34</f>
        <v>0</v>
      </c>
      <c r="N12" s="304">
        <f>VALUE(TRIM(LEFT('守山区'!W34,2)))</f>
        <v>4</v>
      </c>
      <c r="O12" s="302">
        <f>'守山区'!Y34</f>
        <v>1950</v>
      </c>
      <c r="P12" s="321">
        <f>'守山区'!AA34</f>
        <v>0</v>
      </c>
      <c r="Q12" s="323">
        <f t="shared" si="0"/>
        <v>25</v>
      </c>
      <c r="R12" s="321">
        <f t="shared" si="1"/>
        <v>45750</v>
      </c>
      <c r="S12" s="326">
        <f t="shared" si="2"/>
        <v>0</v>
      </c>
      <c r="T12" s="318"/>
      <c r="U12" s="319"/>
      <c r="V12" s="1"/>
      <c r="W12" s="1"/>
      <c r="X12" s="1"/>
      <c r="Y12" s="1"/>
      <c r="Z12" s="1"/>
      <c r="AA12" s="1"/>
    </row>
    <row r="13" spans="1:27" ht="21.75" customHeight="1">
      <c r="A13" s="310"/>
      <c r="B13" s="98"/>
      <c r="C13" s="99" t="s">
        <v>295</v>
      </c>
      <c r="D13" s="100"/>
      <c r="E13" s="10">
        <f>VALUE(TRIM(LEFT('昭和区'!B33,2)))</f>
        <v>13</v>
      </c>
      <c r="F13" s="297">
        <f>'昭和区'!D33</f>
        <v>26000</v>
      </c>
      <c r="G13" s="301">
        <f>'昭和区'!F33</f>
        <v>0</v>
      </c>
      <c r="H13" s="304">
        <f>VALUE(TRIM(LEFT('昭和区'!K33,2)))</f>
        <v>5</v>
      </c>
      <c r="I13" s="302">
        <f>'昭和区'!M33</f>
        <v>3850</v>
      </c>
      <c r="J13" s="302">
        <f>'昭和区'!O33</f>
        <v>0</v>
      </c>
      <c r="K13" s="304">
        <f>VALUE(TRIM(LEFT('昭和区'!Q33,2)))</f>
        <v>2</v>
      </c>
      <c r="L13" s="302">
        <f>'昭和区'!S33</f>
        <v>400</v>
      </c>
      <c r="M13" s="302">
        <f>'昭和区'!U33</f>
        <v>0</v>
      </c>
      <c r="N13" s="304">
        <f>VALUE(TRIM(LEFT('昭和区'!W33,2)))</f>
        <v>4</v>
      </c>
      <c r="O13" s="302">
        <f>'昭和区'!Y33</f>
        <v>1500</v>
      </c>
      <c r="P13" s="321">
        <f>'昭和区'!AA33</f>
        <v>0</v>
      </c>
      <c r="Q13" s="323">
        <f t="shared" si="0"/>
        <v>24</v>
      </c>
      <c r="R13" s="321">
        <f t="shared" si="1"/>
        <v>31750</v>
      </c>
      <c r="S13" s="326">
        <f t="shared" si="2"/>
        <v>0</v>
      </c>
      <c r="T13" s="318"/>
      <c r="U13" s="319"/>
      <c r="V13" s="1"/>
      <c r="W13" s="1"/>
      <c r="X13" s="1"/>
      <c r="Y13" s="1"/>
      <c r="Z13" s="1"/>
      <c r="AA13" s="1"/>
    </row>
    <row r="14" spans="1:27" ht="21.75" customHeight="1">
      <c r="A14" s="310"/>
      <c r="B14" s="98"/>
      <c r="C14" s="99" t="s">
        <v>296</v>
      </c>
      <c r="D14" s="100"/>
      <c r="E14" s="11">
        <f>VALUE(TRIM(LEFT('天白区'!B34,2)))</f>
        <v>15</v>
      </c>
      <c r="F14" s="297">
        <f>'天白区'!D34</f>
        <v>37600</v>
      </c>
      <c r="G14" s="301">
        <f>'天白区'!F34</f>
        <v>0</v>
      </c>
      <c r="H14" s="304">
        <f>VALUE(TRIM(LEFT('天白区'!K34,2)))</f>
        <v>5</v>
      </c>
      <c r="I14" s="302">
        <f>'天白区'!M34</f>
        <v>4850</v>
      </c>
      <c r="J14" s="302">
        <f>'天白区'!O34</f>
        <v>0</v>
      </c>
      <c r="K14" s="304">
        <f>VALUE(TRIM(LEFT('天白区'!Q34,2)))</f>
        <v>1</v>
      </c>
      <c r="L14" s="302">
        <f>'天白区'!S34</f>
        <v>50</v>
      </c>
      <c r="M14" s="302">
        <f>'天白区'!U34</f>
        <v>0</v>
      </c>
      <c r="N14" s="304">
        <f>VALUE(TRIM(LEFT('天白区'!W34,2)))</f>
        <v>5</v>
      </c>
      <c r="O14" s="302">
        <f>'天白区'!Y34</f>
        <v>2550</v>
      </c>
      <c r="P14" s="321">
        <f>'天白区'!AA34</f>
        <v>0</v>
      </c>
      <c r="Q14" s="323">
        <f t="shared" si="0"/>
        <v>26</v>
      </c>
      <c r="R14" s="321">
        <f t="shared" si="1"/>
        <v>45050</v>
      </c>
      <c r="S14" s="326">
        <f t="shared" si="2"/>
        <v>0</v>
      </c>
      <c r="T14" s="318"/>
      <c r="U14" s="319"/>
      <c r="V14" s="1"/>
      <c r="W14" s="1"/>
      <c r="X14" s="1"/>
      <c r="Y14" s="1"/>
      <c r="Z14" s="1"/>
      <c r="AA14" s="1"/>
    </row>
    <row r="15" spans="1:27" ht="21.75" customHeight="1">
      <c r="A15" s="310"/>
      <c r="B15" s="98"/>
      <c r="C15" s="99" t="s">
        <v>297</v>
      </c>
      <c r="D15" s="100"/>
      <c r="E15" s="10">
        <f>VALUE(TRIM(LEFT('瑞穂区'!B34,2)))</f>
        <v>13</v>
      </c>
      <c r="F15" s="297">
        <f>'瑞穂区'!D34</f>
        <v>23650</v>
      </c>
      <c r="G15" s="301">
        <f>'瑞穂区'!F34</f>
        <v>0</v>
      </c>
      <c r="H15" s="304">
        <f>VALUE(TRIM(LEFT('瑞穂区'!K34,2)))</f>
        <v>3</v>
      </c>
      <c r="I15" s="302">
        <f>'瑞穂区'!M34</f>
        <v>4900</v>
      </c>
      <c r="J15" s="302">
        <f>'瑞穂区'!O34</f>
        <v>0</v>
      </c>
      <c r="K15" s="304">
        <f>VALUE(TRIM(LEFT('瑞穂区'!Q34,2)))</f>
        <v>2</v>
      </c>
      <c r="L15" s="302">
        <f>'瑞穂区'!S34</f>
        <v>900</v>
      </c>
      <c r="M15" s="302">
        <f>'瑞穂区'!U34</f>
        <v>0</v>
      </c>
      <c r="N15" s="304">
        <f>VALUE(TRIM(LEFT('瑞穂区'!W34,2)))</f>
        <v>2</v>
      </c>
      <c r="O15" s="302">
        <f>'瑞穂区'!Y34</f>
        <v>850</v>
      </c>
      <c r="P15" s="321">
        <f>'瑞穂区'!AA34</f>
        <v>0</v>
      </c>
      <c r="Q15" s="323">
        <f t="shared" si="0"/>
        <v>20</v>
      </c>
      <c r="R15" s="321">
        <f t="shared" si="1"/>
        <v>30300</v>
      </c>
      <c r="S15" s="326">
        <f t="shared" si="2"/>
        <v>0</v>
      </c>
      <c r="T15" s="318"/>
      <c r="U15" s="319"/>
      <c r="V15" s="1"/>
      <c r="W15" s="1"/>
      <c r="X15" s="1"/>
      <c r="Y15" s="1"/>
      <c r="Z15" s="1"/>
      <c r="AA15" s="1"/>
    </row>
    <row r="16" spans="1:27" ht="21.75" customHeight="1">
      <c r="A16" s="310"/>
      <c r="B16" s="98"/>
      <c r="C16" s="99" t="s">
        <v>298</v>
      </c>
      <c r="D16" s="100"/>
      <c r="E16" s="10">
        <f>VALUE(TRIM(LEFT('南区'!B34,2)))</f>
        <v>18</v>
      </c>
      <c r="F16" s="297">
        <f>'南区'!D34</f>
        <v>35100</v>
      </c>
      <c r="G16" s="301">
        <f>'南区'!F34</f>
        <v>0</v>
      </c>
      <c r="H16" s="304">
        <f>VALUE(TRIM(LEFT('南区'!K34,2)))</f>
        <v>4</v>
      </c>
      <c r="I16" s="302">
        <f>'南区'!M34</f>
        <v>3250</v>
      </c>
      <c r="J16" s="302">
        <f>'南区'!O34</f>
        <v>0</v>
      </c>
      <c r="K16" s="304">
        <f>VALUE(TRIM(LEFT('南区'!Q34,2)))</f>
        <v>2</v>
      </c>
      <c r="L16" s="302">
        <f>'南区'!S34</f>
        <v>450</v>
      </c>
      <c r="M16" s="302">
        <f>'南区'!U34</f>
        <v>0</v>
      </c>
      <c r="N16" s="304">
        <f>VALUE(TRIM(LEFT('南区'!W34,2)))</f>
        <v>6</v>
      </c>
      <c r="O16" s="302">
        <f>'南区'!Y34</f>
        <v>3750</v>
      </c>
      <c r="P16" s="321">
        <f>'南区'!AA34</f>
        <v>0</v>
      </c>
      <c r="Q16" s="323">
        <f t="shared" si="0"/>
        <v>30</v>
      </c>
      <c r="R16" s="321">
        <f t="shared" si="1"/>
        <v>42550</v>
      </c>
      <c r="S16" s="326">
        <f t="shared" si="2"/>
        <v>0</v>
      </c>
      <c r="T16" s="318"/>
      <c r="U16" s="319"/>
      <c r="V16" s="1"/>
      <c r="W16" s="1"/>
      <c r="X16" s="1"/>
      <c r="Y16" s="1"/>
      <c r="Z16" s="1"/>
      <c r="AA16" s="1"/>
    </row>
    <row r="17" spans="1:27" ht="21.75" customHeight="1">
      <c r="A17" s="310"/>
      <c r="B17" s="98"/>
      <c r="C17" s="99" t="s">
        <v>299</v>
      </c>
      <c r="D17" s="100"/>
      <c r="E17" s="10">
        <f>VALUE(TRIM(LEFT('緑区'!B33,2)))</f>
        <v>23</v>
      </c>
      <c r="F17" s="297">
        <f>'緑区'!D33</f>
        <v>53650</v>
      </c>
      <c r="G17" s="301">
        <f>'緑区'!F33</f>
        <v>0</v>
      </c>
      <c r="H17" s="304">
        <f>VALUE(TRIM(LEFT('緑区'!K33,2)))</f>
        <v>6</v>
      </c>
      <c r="I17" s="302">
        <f>'緑区'!M33</f>
        <v>7700</v>
      </c>
      <c r="J17" s="302">
        <f>'緑区'!O33</f>
        <v>0</v>
      </c>
      <c r="K17" s="304">
        <f>VALUE(TRIM(LEFT('緑区'!Q33,2)))</f>
        <v>4</v>
      </c>
      <c r="L17" s="302">
        <f>'緑区'!S33</f>
        <v>1800</v>
      </c>
      <c r="M17" s="302">
        <f>'緑区'!U33</f>
        <v>0</v>
      </c>
      <c r="N17" s="304">
        <f>VALUE(TRIM(LEFT('緑区'!W33,2)))</f>
        <v>3</v>
      </c>
      <c r="O17" s="302">
        <f>'緑区'!Y33</f>
        <v>1950</v>
      </c>
      <c r="P17" s="321">
        <f>'緑区'!AA33</f>
        <v>0</v>
      </c>
      <c r="Q17" s="323">
        <f t="shared" si="0"/>
        <v>36</v>
      </c>
      <c r="R17" s="321">
        <f t="shared" si="1"/>
        <v>65100</v>
      </c>
      <c r="S17" s="326">
        <f t="shared" si="2"/>
        <v>0</v>
      </c>
      <c r="T17" s="318"/>
      <c r="U17" s="319"/>
      <c r="V17" s="1"/>
      <c r="W17" s="1"/>
      <c r="X17" s="1"/>
      <c r="Y17" s="1"/>
      <c r="Z17" s="1"/>
      <c r="AA17" s="1"/>
    </row>
    <row r="18" spans="1:27" ht="21.75" customHeight="1">
      <c r="A18" s="310"/>
      <c r="B18" s="98"/>
      <c r="C18" s="99" t="s">
        <v>300</v>
      </c>
      <c r="D18" s="100"/>
      <c r="E18" s="10">
        <f>VALUE(TRIM(LEFT('熱田・港区'!B14,2)))</f>
        <v>7</v>
      </c>
      <c r="F18" s="297">
        <f>'熱田・港区'!D14</f>
        <v>13350</v>
      </c>
      <c r="G18" s="301">
        <f>'熱田・港区'!F14</f>
        <v>0</v>
      </c>
      <c r="H18" s="304">
        <f>VALUE(TRIM(LEFT('熱田・港区'!K14,2)))</f>
        <v>2</v>
      </c>
      <c r="I18" s="302">
        <f>'熱田・港区'!M14</f>
        <v>2550</v>
      </c>
      <c r="J18" s="302">
        <f>'熱田・港区'!O14</f>
        <v>0</v>
      </c>
      <c r="K18" s="304">
        <f>VALUE(TRIM(LEFT('熱田・港区'!Q14,2)))</f>
        <v>1</v>
      </c>
      <c r="L18" s="302">
        <f>'熱田・港区'!S14</f>
        <v>150</v>
      </c>
      <c r="M18" s="302">
        <f>'熱田・港区'!U14</f>
        <v>0</v>
      </c>
      <c r="N18" s="304">
        <f>VALUE(TRIM(LEFT('熱田・港区'!W14,2)))</f>
        <v>3</v>
      </c>
      <c r="O18" s="302">
        <f>'熱田・港区'!Y14</f>
        <v>2350</v>
      </c>
      <c r="P18" s="321">
        <f>'熱田・港区'!AA14</f>
        <v>0</v>
      </c>
      <c r="Q18" s="323">
        <f t="shared" si="0"/>
        <v>13</v>
      </c>
      <c r="R18" s="321">
        <f t="shared" si="1"/>
        <v>18400</v>
      </c>
      <c r="S18" s="326">
        <f t="shared" si="2"/>
        <v>0</v>
      </c>
      <c r="T18" s="318"/>
      <c r="U18" s="319"/>
      <c r="V18" s="1"/>
      <c r="W18" s="1"/>
      <c r="X18" s="1"/>
      <c r="Y18" s="1"/>
      <c r="Z18" s="1"/>
      <c r="AA18" s="1"/>
    </row>
    <row r="19" spans="1:27" ht="21.75" customHeight="1">
      <c r="A19" s="310"/>
      <c r="B19" s="98"/>
      <c r="C19" s="99" t="s">
        <v>301</v>
      </c>
      <c r="D19" s="100"/>
      <c r="E19" s="10">
        <f>VALUE(TRIM(LEFT('熱田・港区'!B35,2)))</f>
        <v>15</v>
      </c>
      <c r="F19" s="297">
        <f>'熱田・港区'!D35</f>
        <v>29800</v>
      </c>
      <c r="G19" s="301">
        <f>'熱田・港区'!F35</f>
        <v>0</v>
      </c>
      <c r="H19" s="304">
        <f>VALUE(TRIM(LEFT('熱田・港区'!K35,2)))</f>
        <v>2</v>
      </c>
      <c r="I19" s="302">
        <f>'熱田・港区'!M35</f>
        <v>1400</v>
      </c>
      <c r="J19" s="302">
        <f>'熱田・港区'!O35</f>
        <v>0</v>
      </c>
      <c r="K19" s="304">
        <f>VALUE(TRIM(LEFT('熱田・港区'!Q35,2)))</f>
        <v>1</v>
      </c>
      <c r="L19" s="302">
        <f>'熱田・港区'!S35</f>
        <v>400</v>
      </c>
      <c r="M19" s="302">
        <f>'熱田・港区'!U35</f>
        <v>0</v>
      </c>
      <c r="N19" s="304">
        <f>VALUE(TRIM(LEFT('熱田・港区'!W35,2)))</f>
        <v>4</v>
      </c>
      <c r="O19" s="302">
        <f>'熱田・港区'!Y35</f>
        <v>1800</v>
      </c>
      <c r="P19" s="321">
        <f>'熱田・港区'!AA35</f>
        <v>0</v>
      </c>
      <c r="Q19" s="323">
        <f t="shared" si="0"/>
        <v>22</v>
      </c>
      <c r="R19" s="321">
        <f t="shared" si="1"/>
        <v>33400</v>
      </c>
      <c r="S19" s="326">
        <f t="shared" si="2"/>
        <v>0</v>
      </c>
      <c r="T19" s="318"/>
      <c r="U19" s="319"/>
      <c r="V19" s="1"/>
      <c r="W19" s="1"/>
      <c r="X19" s="1"/>
      <c r="Y19" s="1"/>
      <c r="Z19" s="1"/>
      <c r="AA19" s="1"/>
    </row>
    <row r="20" spans="1:27" ht="21.75" customHeight="1" thickBot="1">
      <c r="A20" s="346"/>
      <c r="B20" s="101"/>
      <c r="C20" s="102" t="s">
        <v>302</v>
      </c>
      <c r="D20" s="347"/>
      <c r="E20" s="12">
        <f>VALUE(TRIM(LEFT('中川区'!B39,2)))</f>
        <v>29</v>
      </c>
      <c r="F20" s="305">
        <f>'中川区'!D39</f>
        <v>51050</v>
      </c>
      <c r="G20" s="306">
        <f>'中川区'!F39</f>
        <v>0</v>
      </c>
      <c r="H20" s="307">
        <f>VALUE(TRIM(LEFT('中川区'!K39,2)))</f>
        <v>4</v>
      </c>
      <c r="I20" s="308">
        <f>'中川区'!M39</f>
        <v>2900</v>
      </c>
      <c r="J20" s="308">
        <f>'中川区'!O39</f>
        <v>0</v>
      </c>
      <c r="K20" s="307">
        <f>VALUE(TRIM(LEFT('中川区'!Q39,2)))</f>
        <v>3</v>
      </c>
      <c r="L20" s="308">
        <f>'中川区'!S39</f>
        <v>1100</v>
      </c>
      <c r="M20" s="308">
        <f>'中川区'!U39</f>
        <v>0</v>
      </c>
      <c r="N20" s="307">
        <f>VALUE(TRIM(LEFT('中川区'!W39,2)))</f>
        <v>5</v>
      </c>
      <c r="O20" s="308">
        <f>'中川区'!Y39</f>
        <v>3900</v>
      </c>
      <c r="P20" s="322">
        <f>'中川区'!AA39</f>
        <v>0</v>
      </c>
      <c r="Q20" s="324">
        <f t="shared" si="0"/>
        <v>41</v>
      </c>
      <c r="R20" s="322">
        <f t="shared" si="1"/>
        <v>58950</v>
      </c>
      <c r="S20" s="348">
        <f t="shared" si="2"/>
        <v>0</v>
      </c>
      <c r="T20" s="349"/>
      <c r="U20" s="350"/>
      <c r="V20" s="1"/>
      <c r="W20" s="1"/>
      <c r="X20" s="1"/>
      <c r="Y20" s="1"/>
      <c r="Z20" s="1"/>
      <c r="AA20" s="1"/>
    </row>
    <row r="21" spans="1:27" ht="21.75" customHeight="1" thickBot="1" thickTop="1">
      <c r="A21" s="393" t="s">
        <v>303</v>
      </c>
      <c r="B21" s="394"/>
      <c r="C21" s="394"/>
      <c r="D21" s="351"/>
      <c r="E21" s="352">
        <f>SUM(E5:E20)</f>
        <v>262</v>
      </c>
      <c r="F21" s="353">
        <f>SUM(F5:F20)</f>
        <v>533850</v>
      </c>
      <c r="G21" s="354">
        <f aca="true" t="shared" si="3" ref="G21:P21">SUM(G5:G20)</f>
        <v>0</v>
      </c>
      <c r="H21" s="355">
        <f>SUM(H5:H20)</f>
        <v>64</v>
      </c>
      <c r="I21" s="356">
        <f t="shared" si="3"/>
        <v>73450</v>
      </c>
      <c r="J21" s="357">
        <f t="shared" si="3"/>
        <v>0</v>
      </c>
      <c r="K21" s="355">
        <f>SUM(K5:K20)</f>
        <v>31</v>
      </c>
      <c r="L21" s="356">
        <f t="shared" si="3"/>
        <v>12900</v>
      </c>
      <c r="M21" s="357">
        <f t="shared" si="3"/>
        <v>0</v>
      </c>
      <c r="N21" s="355">
        <f>SUM(N5:N20)</f>
        <v>65</v>
      </c>
      <c r="O21" s="356">
        <f t="shared" si="3"/>
        <v>37250</v>
      </c>
      <c r="P21" s="358">
        <f t="shared" si="3"/>
        <v>0</v>
      </c>
      <c r="Q21" s="359">
        <f>SUM(Q5:Q20)</f>
        <v>422</v>
      </c>
      <c r="R21" s="358">
        <f>SUM(R5:R20)</f>
        <v>657450</v>
      </c>
      <c r="S21" s="357">
        <f>SUM(S5:S20)</f>
        <v>0</v>
      </c>
      <c r="T21" s="360"/>
      <c r="U21" s="361"/>
      <c r="V21" s="1"/>
      <c r="W21" s="1"/>
      <c r="X21" s="1"/>
      <c r="Y21" s="1"/>
      <c r="Z21" s="1"/>
      <c r="AA21" s="1"/>
    </row>
    <row r="22" spans="1:28" ht="28.5" customHeight="1">
      <c r="A22" s="1"/>
      <c r="B22" s="1"/>
      <c r="C22" s="1"/>
      <c r="D22" s="1"/>
      <c r="E22" s="1"/>
      <c r="F22" s="10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315">
        <v>42887</v>
      </c>
      <c r="V22" s="1"/>
      <c r="W22" s="1"/>
      <c r="X22" s="1"/>
      <c r="Y22" s="1"/>
      <c r="Z22" s="1"/>
      <c r="AA22" s="1"/>
      <c r="AB22" s="1"/>
    </row>
    <row r="23" spans="1:28" ht="17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7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7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7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7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7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7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7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7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7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7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7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7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7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7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7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7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7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7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7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7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7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7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7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7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7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</sheetData>
  <sheetProtection formatCells="0"/>
  <mergeCells count="14">
    <mergeCell ref="T4:U4"/>
    <mergeCell ref="H4:J4"/>
    <mergeCell ref="K4:M4"/>
    <mergeCell ref="N4:P4"/>
    <mergeCell ref="A21:C21"/>
    <mergeCell ref="E1:H2"/>
    <mergeCell ref="H3:O3"/>
    <mergeCell ref="K2:Q2"/>
    <mergeCell ref="S1:T1"/>
    <mergeCell ref="E4:G4"/>
    <mergeCell ref="A3:E3"/>
    <mergeCell ref="S3:U3"/>
    <mergeCell ref="K1:Q1"/>
    <mergeCell ref="Q4:S4"/>
  </mergeCells>
  <printOptions horizontalCentered="1" verticalCentered="1"/>
  <pageMargins left="0.5905511811023623" right="0.5905511811023623" top="0.2362204724409449" bottom="0.4724409448818898" header="0" footer="0.1968503937007874"/>
  <pageSetup horizontalDpi="300" verticalDpi="3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19" sqref="AB19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317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45050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31" t="s">
        <v>307</v>
      </c>
      <c r="B5" s="132" t="s">
        <v>131</v>
      </c>
      <c r="C5" s="133" t="s">
        <v>333</v>
      </c>
      <c r="D5" s="134">
        <v>3200</v>
      </c>
      <c r="E5" s="165"/>
      <c r="F5" s="121"/>
      <c r="G5" s="166"/>
      <c r="H5" s="167"/>
      <c r="I5" s="123"/>
      <c r="J5" s="166"/>
      <c r="K5" s="168" t="s">
        <v>137</v>
      </c>
      <c r="L5" s="169"/>
      <c r="M5" s="148">
        <v>700</v>
      </c>
      <c r="N5" s="167"/>
      <c r="O5" s="123"/>
      <c r="P5" s="204"/>
      <c r="Q5" s="170" t="s">
        <v>175</v>
      </c>
      <c r="R5" s="139"/>
      <c r="S5" s="149">
        <v>50</v>
      </c>
      <c r="T5" s="167"/>
      <c r="U5" s="202"/>
      <c r="V5" s="204"/>
      <c r="W5" s="168" t="s">
        <v>137</v>
      </c>
      <c r="X5" s="133"/>
      <c r="Y5" s="148">
        <v>300</v>
      </c>
      <c r="Z5" s="167"/>
      <c r="AA5" s="123"/>
      <c r="AB5" s="110" t="s">
        <v>401</v>
      </c>
    </row>
    <row r="6" spans="1:28" ht="15" customHeight="1">
      <c r="A6" s="145"/>
      <c r="B6" s="224" t="s">
        <v>138</v>
      </c>
      <c r="C6" s="253" t="s">
        <v>333</v>
      </c>
      <c r="D6" s="254">
        <v>1900</v>
      </c>
      <c r="E6" s="171"/>
      <c r="F6" s="122"/>
      <c r="G6" s="172"/>
      <c r="H6" s="173"/>
      <c r="I6" s="124"/>
      <c r="J6" s="172"/>
      <c r="K6" s="170" t="s">
        <v>249</v>
      </c>
      <c r="L6" s="174"/>
      <c r="M6" s="150">
        <v>1300</v>
      </c>
      <c r="N6" s="173"/>
      <c r="O6" s="124"/>
      <c r="P6" s="176"/>
      <c r="Q6" s="170"/>
      <c r="R6" s="139"/>
      <c r="S6" s="149"/>
      <c r="T6" s="173"/>
      <c r="U6" s="205"/>
      <c r="V6" s="176"/>
      <c r="W6" s="170" t="s">
        <v>251</v>
      </c>
      <c r="X6" s="139"/>
      <c r="Y6" s="150">
        <v>200</v>
      </c>
      <c r="Z6" s="173"/>
      <c r="AA6" s="124"/>
      <c r="AB6" s="81" t="s">
        <v>471</v>
      </c>
    </row>
    <row r="7" spans="1:28" ht="15" customHeight="1">
      <c r="A7" s="145"/>
      <c r="B7" s="136" t="s">
        <v>137</v>
      </c>
      <c r="C7" s="139" t="s">
        <v>333</v>
      </c>
      <c r="D7" s="138">
        <v>5750</v>
      </c>
      <c r="E7" s="171"/>
      <c r="F7" s="122"/>
      <c r="G7" s="172"/>
      <c r="H7" s="173"/>
      <c r="I7" s="124"/>
      <c r="J7" s="172"/>
      <c r="K7" s="170" t="s">
        <v>250</v>
      </c>
      <c r="L7" s="174"/>
      <c r="M7" s="150">
        <v>700</v>
      </c>
      <c r="N7" s="173"/>
      <c r="O7" s="124"/>
      <c r="P7" s="176"/>
      <c r="Q7" s="170"/>
      <c r="R7" s="139"/>
      <c r="S7" s="150"/>
      <c r="T7" s="173"/>
      <c r="U7" s="205"/>
      <c r="V7" s="176"/>
      <c r="W7" s="170" t="s">
        <v>135</v>
      </c>
      <c r="X7" s="139"/>
      <c r="Y7" s="150">
        <v>950</v>
      </c>
      <c r="Z7" s="173"/>
      <c r="AA7" s="124"/>
      <c r="AB7" s="456" t="s">
        <v>470</v>
      </c>
    </row>
    <row r="8" spans="1:28" ht="15" customHeight="1">
      <c r="A8" s="145"/>
      <c r="B8" s="136" t="s">
        <v>132</v>
      </c>
      <c r="C8" s="139" t="s">
        <v>333</v>
      </c>
      <c r="D8" s="138">
        <v>5550</v>
      </c>
      <c r="E8" s="171"/>
      <c r="F8" s="122"/>
      <c r="G8" s="172"/>
      <c r="H8" s="173"/>
      <c r="I8" s="124"/>
      <c r="J8" s="172"/>
      <c r="K8" s="170" t="s">
        <v>140</v>
      </c>
      <c r="L8" s="174"/>
      <c r="M8" s="150">
        <v>1000</v>
      </c>
      <c r="N8" s="173"/>
      <c r="O8" s="124"/>
      <c r="P8" s="176"/>
      <c r="Q8" s="170"/>
      <c r="R8" s="139"/>
      <c r="S8" s="150"/>
      <c r="T8" s="173"/>
      <c r="U8" s="205"/>
      <c r="V8" s="176"/>
      <c r="W8" s="170" t="s">
        <v>132</v>
      </c>
      <c r="X8" s="139"/>
      <c r="Y8" s="150">
        <v>450</v>
      </c>
      <c r="Z8" s="173"/>
      <c r="AA8" s="124"/>
      <c r="AB8" s="456"/>
    </row>
    <row r="9" spans="1:28" ht="15" customHeight="1">
      <c r="A9" s="131" t="s">
        <v>330</v>
      </c>
      <c r="B9" s="136" t="s">
        <v>133</v>
      </c>
      <c r="C9" s="137" t="s">
        <v>333</v>
      </c>
      <c r="D9" s="138">
        <v>2950</v>
      </c>
      <c r="E9" s="171"/>
      <c r="F9" s="122"/>
      <c r="G9" s="172"/>
      <c r="H9" s="173"/>
      <c r="I9" s="124"/>
      <c r="J9" s="172"/>
      <c r="K9" s="170" t="s">
        <v>131</v>
      </c>
      <c r="L9" s="174"/>
      <c r="M9" s="150">
        <v>1150</v>
      </c>
      <c r="N9" s="173"/>
      <c r="O9" s="175"/>
      <c r="P9" s="176"/>
      <c r="Q9" s="170"/>
      <c r="R9" s="139"/>
      <c r="S9" s="150"/>
      <c r="T9" s="173"/>
      <c r="U9" s="205"/>
      <c r="V9" s="176"/>
      <c r="W9" s="170" t="s">
        <v>252</v>
      </c>
      <c r="X9" s="139"/>
      <c r="Y9" s="150">
        <v>650</v>
      </c>
      <c r="Z9" s="173"/>
      <c r="AA9" s="124"/>
      <c r="AB9" s="81"/>
    </row>
    <row r="10" spans="1:28" ht="15" customHeight="1">
      <c r="A10" s="145"/>
      <c r="B10" s="136" t="s">
        <v>134</v>
      </c>
      <c r="C10" s="139" t="s">
        <v>333</v>
      </c>
      <c r="D10" s="138">
        <v>1200</v>
      </c>
      <c r="E10" s="171"/>
      <c r="F10" s="122"/>
      <c r="G10" s="172"/>
      <c r="H10" s="173"/>
      <c r="I10" s="124"/>
      <c r="J10" s="172"/>
      <c r="K10" s="255"/>
      <c r="L10" s="174"/>
      <c r="M10" s="150"/>
      <c r="N10" s="173"/>
      <c r="O10" s="175"/>
      <c r="P10" s="176"/>
      <c r="Q10" s="170"/>
      <c r="R10" s="139"/>
      <c r="S10" s="150"/>
      <c r="T10" s="173"/>
      <c r="U10" s="205"/>
      <c r="V10" s="176"/>
      <c r="W10" s="170"/>
      <c r="X10" s="139"/>
      <c r="Y10" s="150"/>
      <c r="Z10" s="173"/>
      <c r="AA10" s="175"/>
      <c r="AB10" s="68"/>
    </row>
    <row r="11" spans="1:28" ht="15" customHeight="1">
      <c r="A11" s="145"/>
      <c r="B11" s="136" t="s">
        <v>135</v>
      </c>
      <c r="C11" s="139" t="s">
        <v>333</v>
      </c>
      <c r="D11" s="138">
        <v>2850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205"/>
      <c r="V11" s="176"/>
      <c r="W11" s="170"/>
      <c r="X11" s="139"/>
      <c r="Y11" s="150"/>
      <c r="Z11" s="173"/>
      <c r="AA11" s="175"/>
      <c r="AB11" s="81"/>
    </row>
    <row r="12" spans="1:28" ht="15" customHeight="1">
      <c r="A12" s="145"/>
      <c r="B12" s="136" t="s">
        <v>139</v>
      </c>
      <c r="C12" s="139" t="s">
        <v>333</v>
      </c>
      <c r="D12" s="138">
        <v>1500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205"/>
      <c r="V12" s="176"/>
      <c r="W12" s="170"/>
      <c r="X12" s="139"/>
      <c r="Y12" s="150"/>
      <c r="Z12" s="173"/>
      <c r="AA12" s="179"/>
      <c r="AB12" s="81" t="s">
        <v>472</v>
      </c>
    </row>
    <row r="13" spans="1:28" ht="15" customHeight="1">
      <c r="A13" s="145"/>
      <c r="B13" s="136" t="s">
        <v>140</v>
      </c>
      <c r="C13" s="139" t="s">
        <v>329</v>
      </c>
      <c r="D13" s="138">
        <v>2000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205"/>
      <c r="V13" s="176"/>
      <c r="W13" s="170"/>
      <c r="X13" s="139"/>
      <c r="Y13" s="150"/>
      <c r="Z13" s="173"/>
      <c r="AA13" s="184"/>
      <c r="AB13" s="80"/>
    </row>
    <row r="14" spans="1:28" ht="15" customHeight="1">
      <c r="A14" s="363" t="s">
        <v>332</v>
      </c>
      <c r="B14" s="136" t="s">
        <v>144</v>
      </c>
      <c r="C14" s="139" t="s">
        <v>333</v>
      </c>
      <c r="D14" s="138">
        <v>2100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9"/>
      <c r="P14" s="176"/>
      <c r="Q14" s="170"/>
      <c r="R14" s="139"/>
      <c r="S14" s="150"/>
      <c r="T14" s="173"/>
      <c r="U14" s="124"/>
      <c r="V14" s="176"/>
      <c r="W14" s="170"/>
      <c r="X14" s="139"/>
      <c r="Y14" s="150"/>
      <c r="Z14" s="173"/>
      <c r="AA14" s="184"/>
      <c r="AB14" s="80" t="s">
        <v>504</v>
      </c>
    </row>
    <row r="15" spans="1:28" ht="15" customHeight="1">
      <c r="A15" s="363"/>
      <c r="B15" s="136" t="s">
        <v>142</v>
      </c>
      <c r="C15" s="139" t="s">
        <v>333</v>
      </c>
      <c r="D15" s="138">
        <v>2700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84"/>
      <c r="P15" s="176"/>
      <c r="Q15" s="170"/>
      <c r="R15" s="139"/>
      <c r="S15" s="150"/>
      <c r="T15" s="173"/>
      <c r="U15" s="205"/>
      <c r="V15" s="176"/>
      <c r="W15" s="170"/>
      <c r="X15" s="139"/>
      <c r="Y15" s="150"/>
      <c r="Z15" s="173"/>
      <c r="AA15" s="184"/>
      <c r="AB15" s="82"/>
    </row>
    <row r="16" spans="1:28" ht="15" customHeight="1">
      <c r="A16" s="365"/>
      <c r="B16" s="136" t="s">
        <v>143</v>
      </c>
      <c r="C16" s="139" t="s">
        <v>333</v>
      </c>
      <c r="D16" s="138">
        <v>900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84"/>
      <c r="P16" s="176"/>
      <c r="Q16" s="170"/>
      <c r="R16" s="139"/>
      <c r="S16" s="150"/>
      <c r="T16" s="173"/>
      <c r="U16" s="205"/>
      <c r="V16" s="176"/>
      <c r="W16" s="170"/>
      <c r="X16" s="139"/>
      <c r="Y16" s="150"/>
      <c r="Z16" s="173"/>
      <c r="AA16" s="184"/>
      <c r="AB16" s="80" t="s">
        <v>505</v>
      </c>
    </row>
    <row r="17" spans="1:28" ht="15" customHeight="1">
      <c r="A17" s="363"/>
      <c r="B17" s="136" t="s">
        <v>141</v>
      </c>
      <c r="C17" s="139" t="s">
        <v>329</v>
      </c>
      <c r="D17" s="138">
        <v>1650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84"/>
      <c r="P17" s="176"/>
      <c r="Q17" s="170"/>
      <c r="R17" s="139"/>
      <c r="S17" s="150"/>
      <c r="T17" s="173"/>
      <c r="U17" s="205"/>
      <c r="V17" s="176"/>
      <c r="W17" s="170"/>
      <c r="X17" s="139"/>
      <c r="Y17" s="150"/>
      <c r="Z17" s="173"/>
      <c r="AA17" s="184"/>
      <c r="AB17" s="80"/>
    </row>
    <row r="18" spans="1:28" ht="15" customHeight="1">
      <c r="A18" s="363"/>
      <c r="B18" s="136" t="s">
        <v>136</v>
      </c>
      <c r="C18" s="139" t="s">
        <v>333</v>
      </c>
      <c r="D18" s="138">
        <v>1500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84"/>
      <c r="P18" s="176"/>
      <c r="Q18" s="170"/>
      <c r="R18" s="139"/>
      <c r="S18" s="150"/>
      <c r="T18" s="173"/>
      <c r="U18" s="205"/>
      <c r="V18" s="176"/>
      <c r="W18" s="170"/>
      <c r="X18" s="139"/>
      <c r="Y18" s="150"/>
      <c r="Z18" s="173"/>
      <c r="AA18" s="184"/>
      <c r="AB18" s="81" t="s">
        <v>506</v>
      </c>
    </row>
    <row r="19" spans="1:28" ht="15" customHeight="1">
      <c r="A19" s="363" t="s">
        <v>335</v>
      </c>
      <c r="B19" s="136" t="s">
        <v>400</v>
      </c>
      <c r="C19" s="139" t="s">
        <v>333</v>
      </c>
      <c r="D19" s="138">
        <v>1850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84"/>
      <c r="P19" s="176"/>
      <c r="Q19" s="170"/>
      <c r="R19" s="139"/>
      <c r="S19" s="150"/>
      <c r="T19" s="173"/>
      <c r="U19" s="205"/>
      <c r="V19" s="176"/>
      <c r="W19" s="170"/>
      <c r="X19" s="139"/>
      <c r="Y19" s="150"/>
      <c r="Z19" s="173"/>
      <c r="AA19" s="184"/>
      <c r="AB19" s="80"/>
    </row>
    <row r="20" spans="1:28" ht="15" customHeight="1">
      <c r="A20" s="145"/>
      <c r="B20" s="136"/>
      <c r="C20" s="139"/>
      <c r="D20" s="138"/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84"/>
      <c r="P20" s="176"/>
      <c r="Q20" s="170"/>
      <c r="R20" s="139"/>
      <c r="S20" s="150"/>
      <c r="T20" s="173"/>
      <c r="U20" s="205"/>
      <c r="V20" s="176"/>
      <c r="W20" s="170"/>
      <c r="X20" s="139"/>
      <c r="Y20" s="150"/>
      <c r="Z20" s="173"/>
      <c r="AA20" s="184"/>
      <c r="AB20" s="80"/>
    </row>
    <row r="21" spans="1:28" ht="15" customHeight="1">
      <c r="A21" s="131"/>
      <c r="B21" s="237"/>
      <c r="C21" s="139"/>
      <c r="D21" s="138"/>
      <c r="E21" s="171"/>
      <c r="F21" s="122"/>
      <c r="G21" s="172"/>
      <c r="H21" s="173"/>
      <c r="I21" s="124"/>
      <c r="J21" s="176"/>
      <c r="K21" s="170"/>
      <c r="L21" s="174"/>
      <c r="M21" s="150"/>
      <c r="N21" s="173"/>
      <c r="O21" s="184"/>
      <c r="P21" s="176"/>
      <c r="Q21" s="170"/>
      <c r="R21" s="139"/>
      <c r="S21" s="150"/>
      <c r="T21" s="173"/>
      <c r="U21" s="205"/>
      <c r="V21" s="176"/>
      <c r="W21" s="170"/>
      <c r="X21" s="139"/>
      <c r="Y21" s="150"/>
      <c r="Z21" s="173"/>
      <c r="AA21" s="184"/>
      <c r="AB21" s="80"/>
    </row>
    <row r="22" spans="1:28" ht="15" customHeight="1">
      <c r="A22" s="145"/>
      <c r="B22" s="136"/>
      <c r="C22" s="139"/>
      <c r="D22" s="138"/>
      <c r="E22" s="171"/>
      <c r="F22" s="181"/>
      <c r="G22" s="172"/>
      <c r="H22" s="173"/>
      <c r="I22" s="184"/>
      <c r="J22" s="176"/>
      <c r="K22" s="170"/>
      <c r="L22" s="174"/>
      <c r="M22" s="150"/>
      <c r="N22" s="173"/>
      <c r="O22" s="184"/>
      <c r="P22" s="176"/>
      <c r="Q22" s="170"/>
      <c r="R22" s="139"/>
      <c r="S22" s="150"/>
      <c r="T22" s="173"/>
      <c r="U22" s="205"/>
      <c r="V22" s="176"/>
      <c r="W22" s="170"/>
      <c r="X22" s="139"/>
      <c r="Y22" s="150"/>
      <c r="Z22" s="173"/>
      <c r="AA22" s="184"/>
      <c r="AB22" s="28"/>
    </row>
    <row r="23" spans="1:28" ht="15" customHeight="1">
      <c r="A23" s="145"/>
      <c r="B23" s="136"/>
      <c r="C23" s="139"/>
      <c r="D23" s="138"/>
      <c r="E23" s="171"/>
      <c r="F23" s="181"/>
      <c r="G23" s="172"/>
      <c r="H23" s="173"/>
      <c r="I23" s="184"/>
      <c r="J23" s="176"/>
      <c r="K23" s="170"/>
      <c r="L23" s="174"/>
      <c r="M23" s="150"/>
      <c r="N23" s="173"/>
      <c r="O23" s="184"/>
      <c r="P23" s="176"/>
      <c r="Q23" s="170"/>
      <c r="R23" s="139"/>
      <c r="S23" s="150"/>
      <c r="T23" s="173"/>
      <c r="U23" s="228"/>
      <c r="V23" s="176"/>
      <c r="W23" s="170"/>
      <c r="X23" s="139"/>
      <c r="Y23" s="150"/>
      <c r="Z23" s="173"/>
      <c r="AA23" s="184"/>
      <c r="AB23" s="74"/>
    </row>
    <row r="24" spans="1:28" ht="15" customHeight="1">
      <c r="A24" s="145"/>
      <c r="B24" s="136"/>
      <c r="C24" s="139"/>
      <c r="D24" s="138"/>
      <c r="E24" s="171"/>
      <c r="F24" s="181"/>
      <c r="G24" s="172"/>
      <c r="H24" s="173"/>
      <c r="I24" s="184"/>
      <c r="J24" s="176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205"/>
      <c r="V24" s="176"/>
      <c r="W24" s="170"/>
      <c r="X24" s="139"/>
      <c r="Y24" s="150"/>
      <c r="Z24" s="173"/>
      <c r="AA24" s="184"/>
      <c r="AB24" s="28"/>
    </row>
    <row r="25" spans="1:28" ht="15" customHeight="1">
      <c r="A25" s="145"/>
      <c r="B25" s="136"/>
      <c r="C25" s="139"/>
      <c r="D25" s="138"/>
      <c r="E25" s="171"/>
      <c r="F25" s="181"/>
      <c r="G25" s="172"/>
      <c r="H25" s="173"/>
      <c r="I25" s="184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205"/>
      <c r="V25" s="176"/>
      <c r="W25" s="170"/>
      <c r="X25" s="139"/>
      <c r="Y25" s="150"/>
      <c r="Z25" s="173"/>
      <c r="AA25" s="184"/>
      <c r="AB25" s="28"/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205"/>
      <c r="V26" s="176"/>
      <c r="W26" s="170"/>
      <c r="X26" s="139"/>
      <c r="Y26" s="150"/>
      <c r="Z26" s="173"/>
      <c r="AA26" s="184"/>
      <c r="AB26" s="28"/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205"/>
      <c r="V27" s="176"/>
      <c r="W27" s="170"/>
      <c r="X27" s="139"/>
      <c r="Y27" s="150"/>
      <c r="Z27" s="173"/>
      <c r="AA27" s="184"/>
      <c r="AB27" s="28"/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205"/>
      <c r="V28" s="176"/>
      <c r="W28" s="170"/>
      <c r="X28" s="139"/>
      <c r="Y28" s="150"/>
      <c r="Z28" s="173"/>
      <c r="AA28" s="184"/>
      <c r="AB28" s="28"/>
    </row>
    <row r="29" spans="1:28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205"/>
      <c r="V29" s="176"/>
      <c r="W29" s="170"/>
      <c r="X29" s="139"/>
      <c r="Y29" s="150"/>
      <c r="Z29" s="173"/>
      <c r="AA29" s="184"/>
      <c r="AB29" s="74"/>
    </row>
    <row r="30" spans="1:28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205"/>
      <c r="V30" s="176"/>
      <c r="W30" s="170"/>
      <c r="X30" s="139"/>
      <c r="Y30" s="150"/>
      <c r="Z30" s="173"/>
      <c r="AA30" s="184"/>
      <c r="AB30" s="74"/>
    </row>
    <row r="31" spans="1:28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205"/>
      <c r="V31" s="176"/>
      <c r="W31" s="170"/>
      <c r="X31" s="139"/>
      <c r="Y31" s="150"/>
      <c r="Z31" s="173"/>
      <c r="AA31" s="184"/>
      <c r="AB31" s="74"/>
    </row>
    <row r="32" spans="1:28" ht="15" customHeight="1">
      <c r="A32" s="145"/>
      <c r="B32" s="136"/>
      <c r="C32" s="139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205"/>
      <c r="V32" s="176"/>
      <c r="W32" s="170"/>
      <c r="X32" s="139"/>
      <c r="Y32" s="150"/>
      <c r="Z32" s="173"/>
      <c r="AA32" s="184"/>
      <c r="AB32" s="74"/>
    </row>
    <row r="33" spans="1:28" ht="15" customHeight="1">
      <c r="A33" s="187"/>
      <c r="B33" s="188"/>
      <c r="C33" s="189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256"/>
      <c r="V33" s="196"/>
      <c r="W33" s="197"/>
      <c r="X33" s="189"/>
      <c r="Y33" s="199"/>
      <c r="Z33" s="194"/>
      <c r="AA33" s="195"/>
      <c r="AB33" s="28"/>
    </row>
    <row r="34" spans="1:28" s="42" customFormat="1" ht="14.25" customHeight="1" thickBot="1">
      <c r="A34" s="31"/>
      <c r="B34" s="32" t="str">
        <f>CONCATENATE(FIXED(COUNTA(B5:B33),0,0),"　店")</f>
        <v>15　店</v>
      </c>
      <c r="C34" s="33"/>
      <c r="D34" s="15">
        <f>SUM(D5:D33)</f>
        <v>37600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5　店</v>
      </c>
      <c r="L34" s="39"/>
      <c r="M34" s="19">
        <f>SUM(M5:M33)</f>
        <v>4850</v>
      </c>
      <c r="N34" s="40"/>
      <c r="O34" s="125">
        <f>SUM(O5:O33)</f>
        <v>0</v>
      </c>
      <c r="P34" s="38"/>
      <c r="Q34" s="13" t="str">
        <f>CONCATENATE(FIXED(COUNTA(Q5:Q33),0,0),"　店")</f>
        <v>1　店</v>
      </c>
      <c r="R34" s="39"/>
      <c r="S34" s="19">
        <f>SUM(S5:S33)</f>
        <v>50</v>
      </c>
      <c r="T34" s="40"/>
      <c r="U34" s="125">
        <f>SUM(U5:U33)</f>
        <v>0</v>
      </c>
      <c r="V34" s="38"/>
      <c r="W34" s="13" t="str">
        <f>CONCATENATE(FIXED(COUNTA(W5:W33),0,0),"　店")</f>
        <v>5　店</v>
      </c>
      <c r="X34" s="39"/>
      <c r="Y34" s="19">
        <f>SUM(Y5:Y33)</f>
        <v>2550</v>
      </c>
      <c r="Z34" s="40"/>
      <c r="AA34" s="125">
        <f>SUM(AA5:AA33)</f>
        <v>0</v>
      </c>
      <c r="AB34" s="41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</sheetData>
  <sheetProtection formatCells="0"/>
  <mergeCells count="14">
    <mergeCell ref="W1:AA1"/>
    <mergeCell ref="AB7:AB8"/>
    <mergeCell ref="B3:D3"/>
    <mergeCell ref="P4:T4"/>
    <mergeCell ref="V4:Z4"/>
    <mergeCell ref="A4:E4"/>
    <mergeCell ref="K1:S1"/>
    <mergeCell ref="K2:S2"/>
    <mergeCell ref="AA36:AB36"/>
    <mergeCell ref="D35:F35"/>
    <mergeCell ref="W2:Y2"/>
    <mergeCell ref="G4:H4"/>
    <mergeCell ref="J4:N4"/>
    <mergeCell ref="C1:H2"/>
  </mergeCells>
  <dataValidations count="4">
    <dataValidation type="whole" operator="lessThanOrEqual" showInputMessage="1" showErrorMessage="1" sqref="AG3:IV65536 AC36:AF65536 AC3:AF34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A36 AB2 K1:K2 C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24" sqref="AB24"/>
    </sheetView>
  </sheetViews>
  <sheetFormatPr defaultColWidth="9.00390625" defaultRowHeight="13.5"/>
  <cols>
    <col min="1" max="1" width="1.875" style="22" customWidth="1"/>
    <col min="2" max="2" width="11.625" style="30" bestFit="1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318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30300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231"/>
      <c r="B5" s="132" t="s">
        <v>145</v>
      </c>
      <c r="C5" s="232" t="s">
        <v>329</v>
      </c>
      <c r="D5" s="134">
        <v>1900</v>
      </c>
      <c r="E5" s="165"/>
      <c r="F5" s="121"/>
      <c r="G5" s="166"/>
      <c r="H5" s="167"/>
      <c r="I5" s="123"/>
      <c r="J5" s="166"/>
      <c r="K5" s="168" t="s">
        <v>246</v>
      </c>
      <c r="L5" s="169" t="s">
        <v>342</v>
      </c>
      <c r="M5" s="148">
        <v>1600</v>
      </c>
      <c r="N5" s="167"/>
      <c r="O5" s="123"/>
      <c r="P5" s="204">
        <v>230120304301</v>
      </c>
      <c r="Q5" s="168" t="s">
        <v>246</v>
      </c>
      <c r="R5" s="133" t="s">
        <v>342</v>
      </c>
      <c r="S5" s="148">
        <v>200</v>
      </c>
      <c r="T5" s="167"/>
      <c r="U5" s="123"/>
      <c r="V5" s="204">
        <v>230120404501</v>
      </c>
      <c r="W5" s="168" t="s">
        <v>247</v>
      </c>
      <c r="X5" s="133" t="s">
        <v>342</v>
      </c>
      <c r="Y5" s="148">
        <v>600</v>
      </c>
      <c r="Z5" s="167"/>
      <c r="AA5" s="123"/>
      <c r="AB5" s="58" t="s">
        <v>404</v>
      </c>
    </row>
    <row r="6" spans="1:28" ht="15" customHeight="1">
      <c r="A6" s="233"/>
      <c r="B6" s="136" t="s">
        <v>146</v>
      </c>
      <c r="C6" s="221" t="s">
        <v>329</v>
      </c>
      <c r="D6" s="138">
        <v>1400</v>
      </c>
      <c r="E6" s="171"/>
      <c r="F6" s="122"/>
      <c r="G6" s="172"/>
      <c r="H6" s="173"/>
      <c r="I6" s="124"/>
      <c r="J6" s="172"/>
      <c r="K6" s="170" t="s">
        <v>441</v>
      </c>
      <c r="L6" s="174" t="s">
        <v>342</v>
      </c>
      <c r="M6" s="149">
        <v>1650</v>
      </c>
      <c r="N6" s="173"/>
      <c r="O6" s="124"/>
      <c r="P6" s="176">
        <v>230120304301</v>
      </c>
      <c r="Q6" s="170" t="s">
        <v>148</v>
      </c>
      <c r="R6" s="139" t="s">
        <v>342</v>
      </c>
      <c r="S6" s="149">
        <v>700</v>
      </c>
      <c r="T6" s="173"/>
      <c r="U6" s="124"/>
      <c r="V6" s="176">
        <v>230120404501</v>
      </c>
      <c r="W6" s="170" t="s">
        <v>440</v>
      </c>
      <c r="X6" s="139" t="s">
        <v>342</v>
      </c>
      <c r="Y6" s="150">
        <v>250</v>
      </c>
      <c r="Z6" s="173"/>
      <c r="AA6" s="124"/>
      <c r="AB6" s="313" t="s">
        <v>527</v>
      </c>
    </row>
    <row r="7" spans="1:28" ht="15" customHeight="1">
      <c r="A7" s="233"/>
      <c r="B7" s="136" t="s">
        <v>147</v>
      </c>
      <c r="C7" s="222" t="s">
        <v>329</v>
      </c>
      <c r="D7" s="138">
        <v>3050</v>
      </c>
      <c r="E7" s="171"/>
      <c r="F7" s="122"/>
      <c r="G7" s="172"/>
      <c r="H7" s="173"/>
      <c r="I7" s="124"/>
      <c r="J7" s="172"/>
      <c r="K7" s="170" t="s">
        <v>473</v>
      </c>
      <c r="L7" s="174" t="s">
        <v>342</v>
      </c>
      <c r="M7" s="150">
        <v>1650</v>
      </c>
      <c r="N7" s="173"/>
      <c r="O7" s="124"/>
      <c r="P7" s="176">
        <v>230120304301</v>
      </c>
      <c r="Q7" s="170"/>
      <c r="R7" s="139" t="s">
        <v>342</v>
      </c>
      <c r="S7" s="150" t="s">
        <v>342</v>
      </c>
      <c r="T7" s="173"/>
      <c r="U7" s="124"/>
      <c r="V7" s="176">
        <v>230120404501</v>
      </c>
      <c r="W7" s="170"/>
      <c r="X7" s="139" t="s">
        <v>342</v>
      </c>
      <c r="Y7" s="150" t="s">
        <v>342</v>
      </c>
      <c r="Z7" s="173"/>
      <c r="AA7" s="175"/>
      <c r="AB7" s="50" t="s">
        <v>528</v>
      </c>
    </row>
    <row r="8" spans="1:28" ht="15" customHeight="1">
      <c r="A8" s="233"/>
      <c r="B8" s="136" t="s">
        <v>148</v>
      </c>
      <c r="C8" s="222" t="s">
        <v>329</v>
      </c>
      <c r="D8" s="138">
        <v>1450</v>
      </c>
      <c r="E8" s="171"/>
      <c r="F8" s="122"/>
      <c r="G8" s="172"/>
      <c r="H8" s="173"/>
      <c r="I8" s="124"/>
      <c r="J8" s="172"/>
      <c r="K8" s="170"/>
      <c r="L8" s="174"/>
      <c r="M8" s="150"/>
      <c r="N8" s="173"/>
      <c r="O8" s="175"/>
      <c r="P8" s="176"/>
      <c r="Q8" s="170"/>
      <c r="R8" s="139"/>
      <c r="S8" s="150"/>
      <c r="T8" s="173"/>
      <c r="U8" s="175"/>
      <c r="V8" s="176"/>
      <c r="W8" s="170"/>
      <c r="X8" s="139"/>
      <c r="Y8" s="150"/>
      <c r="Z8" s="173"/>
      <c r="AA8" s="175"/>
      <c r="AB8" s="48" t="s">
        <v>529</v>
      </c>
    </row>
    <row r="9" spans="1:28" ht="15" customHeight="1">
      <c r="A9" s="257" t="s">
        <v>402</v>
      </c>
      <c r="B9" s="136" t="s">
        <v>149</v>
      </c>
      <c r="C9" s="222" t="s">
        <v>329</v>
      </c>
      <c r="D9" s="138">
        <v>2000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/>
      <c r="R9" s="139"/>
      <c r="S9" s="150"/>
      <c r="T9" s="173"/>
      <c r="U9" s="175"/>
      <c r="V9" s="176"/>
      <c r="W9" s="170"/>
      <c r="X9" s="139"/>
      <c r="Y9" s="150"/>
      <c r="Z9" s="173"/>
      <c r="AA9" s="175"/>
      <c r="AB9" s="48" t="s">
        <v>405</v>
      </c>
    </row>
    <row r="10" spans="1:28" ht="15" customHeight="1">
      <c r="A10" s="233"/>
      <c r="B10" s="136" t="s">
        <v>403</v>
      </c>
      <c r="C10" s="222" t="s">
        <v>329</v>
      </c>
      <c r="D10" s="138">
        <v>1350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379" t="s">
        <v>474</v>
      </c>
    </row>
    <row r="11" spans="1:28" ht="15" customHeight="1">
      <c r="A11" s="233"/>
      <c r="B11" s="136" t="s">
        <v>152</v>
      </c>
      <c r="C11" s="222" t="s">
        <v>329</v>
      </c>
      <c r="D11" s="258">
        <v>2250</v>
      </c>
      <c r="E11" s="171"/>
      <c r="F11" s="122"/>
      <c r="G11" s="177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76"/>
    </row>
    <row r="12" spans="1:28" ht="15" customHeight="1">
      <c r="A12" s="233"/>
      <c r="B12" s="136" t="s">
        <v>153</v>
      </c>
      <c r="C12" s="222" t="s">
        <v>333</v>
      </c>
      <c r="D12" s="138">
        <v>1650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366"/>
    </row>
    <row r="13" spans="1:28" ht="15" customHeight="1">
      <c r="A13" s="233"/>
      <c r="B13" s="136" t="s">
        <v>154</v>
      </c>
      <c r="C13" s="222" t="s">
        <v>329</v>
      </c>
      <c r="D13" s="138">
        <v>2400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68"/>
    </row>
    <row r="14" spans="1:28" ht="15" customHeight="1">
      <c r="A14" s="233"/>
      <c r="B14" s="136" t="s">
        <v>155</v>
      </c>
      <c r="C14" s="222" t="s">
        <v>329</v>
      </c>
      <c r="D14" s="138">
        <v>1700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68"/>
    </row>
    <row r="15" spans="1:28" ht="15" customHeight="1">
      <c r="A15" s="233"/>
      <c r="B15" s="136" t="s">
        <v>150</v>
      </c>
      <c r="C15" s="222" t="s">
        <v>329</v>
      </c>
      <c r="D15" s="138">
        <v>1900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27" t="s">
        <v>406</v>
      </c>
    </row>
    <row r="16" spans="1:28" ht="15" customHeight="1">
      <c r="A16" s="233"/>
      <c r="B16" s="136" t="s">
        <v>156</v>
      </c>
      <c r="C16" s="222" t="s">
        <v>329</v>
      </c>
      <c r="D16" s="138">
        <v>1350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68"/>
    </row>
    <row r="17" spans="1:28" ht="15" customHeight="1">
      <c r="A17" s="233"/>
      <c r="B17" s="312" t="s">
        <v>151</v>
      </c>
      <c r="C17" s="222" t="s">
        <v>329</v>
      </c>
      <c r="D17" s="138">
        <v>1250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68"/>
    </row>
    <row r="18" spans="1:28" ht="15" customHeight="1">
      <c r="A18" s="233"/>
      <c r="B18" s="259"/>
      <c r="C18" s="260"/>
      <c r="D18" s="138"/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9"/>
      <c r="V18" s="176"/>
      <c r="W18" s="170"/>
      <c r="X18" s="139"/>
      <c r="Y18" s="150"/>
      <c r="Z18" s="173"/>
      <c r="AA18" s="175"/>
      <c r="AB18" s="28"/>
    </row>
    <row r="19" spans="1:28" ht="15" customHeight="1">
      <c r="A19" s="145"/>
      <c r="B19" s="136"/>
      <c r="C19" s="222"/>
      <c r="D19" s="138"/>
      <c r="E19" s="171"/>
      <c r="F19" s="178"/>
      <c r="G19" s="172"/>
      <c r="H19" s="173"/>
      <c r="I19" s="175"/>
      <c r="J19" s="176"/>
      <c r="K19" s="170"/>
      <c r="L19" s="174"/>
      <c r="M19" s="150"/>
      <c r="N19" s="173"/>
      <c r="O19" s="179"/>
      <c r="P19" s="176"/>
      <c r="Q19" s="170"/>
      <c r="R19" s="139"/>
      <c r="S19" s="150"/>
      <c r="T19" s="173"/>
      <c r="U19" s="184"/>
      <c r="V19" s="176"/>
      <c r="W19" s="170"/>
      <c r="X19" s="139"/>
      <c r="Y19" s="150"/>
      <c r="Z19" s="173"/>
      <c r="AA19" s="175"/>
      <c r="AB19" s="28"/>
    </row>
    <row r="20" spans="1:28" ht="15" customHeight="1">
      <c r="A20" s="145"/>
      <c r="B20" s="136"/>
      <c r="C20" s="222"/>
      <c r="D20" s="138"/>
      <c r="E20" s="171"/>
      <c r="F20" s="181"/>
      <c r="G20" s="172"/>
      <c r="H20" s="173"/>
      <c r="I20" s="179"/>
      <c r="J20" s="176"/>
      <c r="K20" s="170"/>
      <c r="L20" s="174"/>
      <c r="M20" s="150"/>
      <c r="N20" s="173"/>
      <c r="O20" s="184"/>
      <c r="P20" s="176"/>
      <c r="Q20" s="170"/>
      <c r="R20" s="139"/>
      <c r="S20" s="150"/>
      <c r="T20" s="173"/>
      <c r="U20" s="184"/>
      <c r="V20" s="176"/>
      <c r="W20" s="170"/>
      <c r="X20" s="139"/>
      <c r="Y20" s="150"/>
      <c r="Z20" s="173"/>
      <c r="AA20" s="175"/>
      <c r="AB20" s="28"/>
    </row>
    <row r="21" spans="1:28" ht="15" customHeight="1">
      <c r="A21" s="145"/>
      <c r="B21" s="136"/>
      <c r="C21" s="222"/>
      <c r="D21" s="138"/>
      <c r="E21" s="171"/>
      <c r="F21" s="181"/>
      <c r="G21" s="172"/>
      <c r="H21" s="173"/>
      <c r="I21" s="184"/>
      <c r="J21" s="176"/>
      <c r="K21" s="170"/>
      <c r="L21" s="174"/>
      <c r="M21" s="150"/>
      <c r="N21" s="173"/>
      <c r="O21" s="184"/>
      <c r="P21" s="176"/>
      <c r="Q21" s="170"/>
      <c r="R21" s="139"/>
      <c r="S21" s="150"/>
      <c r="T21" s="173"/>
      <c r="U21" s="184"/>
      <c r="V21" s="176"/>
      <c r="W21" s="170"/>
      <c r="X21" s="139"/>
      <c r="Y21" s="150"/>
      <c r="Z21" s="173"/>
      <c r="AA21" s="179"/>
      <c r="AB21" s="28"/>
    </row>
    <row r="22" spans="1:28" ht="15" customHeight="1">
      <c r="A22" s="145"/>
      <c r="B22" s="136"/>
      <c r="C22" s="222"/>
      <c r="D22" s="138"/>
      <c r="E22" s="171"/>
      <c r="F22" s="181"/>
      <c r="G22" s="172"/>
      <c r="H22" s="173"/>
      <c r="I22" s="184"/>
      <c r="J22" s="176"/>
      <c r="K22" s="170"/>
      <c r="L22" s="174"/>
      <c r="M22" s="150"/>
      <c r="N22" s="173"/>
      <c r="O22" s="184"/>
      <c r="P22" s="176"/>
      <c r="Q22" s="170"/>
      <c r="R22" s="139"/>
      <c r="S22" s="150"/>
      <c r="T22" s="173"/>
      <c r="U22" s="184"/>
      <c r="V22" s="176"/>
      <c r="W22" s="170"/>
      <c r="X22" s="139"/>
      <c r="Y22" s="150"/>
      <c r="Z22" s="173"/>
      <c r="AA22" s="184"/>
      <c r="AB22" s="28"/>
    </row>
    <row r="23" spans="1:28" ht="15" customHeight="1">
      <c r="A23" s="145"/>
      <c r="B23" s="136"/>
      <c r="C23" s="222"/>
      <c r="D23" s="138"/>
      <c r="E23" s="171"/>
      <c r="F23" s="181"/>
      <c r="G23" s="172"/>
      <c r="H23" s="173"/>
      <c r="I23" s="184"/>
      <c r="J23" s="176"/>
      <c r="K23" s="170"/>
      <c r="L23" s="174"/>
      <c r="M23" s="150"/>
      <c r="N23" s="173"/>
      <c r="O23" s="184"/>
      <c r="P23" s="176"/>
      <c r="Q23" s="170"/>
      <c r="R23" s="139"/>
      <c r="S23" s="150"/>
      <c r="T23" s="173"/>
      <c r="U23" s="184"/>
      <c r="V23" s="176"/>
      <c r="W23" s="170"/>
      <c r="X23" s="139"/>
      <c r="Y23" s="150"/>
      <c r="Z23" s="173"/>
      <c r="AA23" s="184"/>
      <c r="AB23" s="28"/>
    </row>
    <row r="24" spans="1:28" ht="15" customHeight="1">
      <c r="A24" s="145"/>
      <c r="B24" s="136"/>
      <c r="C24" s="222"/>
      <c r="D24" s="138"/>
      <c r="E24" s="171"/>
      <c r="F24" s="181"/>
      <c r="G24" s="172"/>
      <c r="H24" s="173"/>
      <c r="I24" s="184"/>
      <c r="J24" s="176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184"/>
      <c r="V24" s="176"/>
      <c r="W24" s="170"/>
      <c r="X24" s="139"/>
      <c r="Y24" s="150"/>
      <c r="Z24" s="173"/>
      <c r="AA24" s="184"/>
      <c r="AB24" s="28"/>
    </row>
    <row r="25" spans="1:28" ht="15" customHeight="1">
      <c r="A25" s="145"/>
      <c r="B25" s="136"/>
      <c r="C25" s="222"/>
      <c r="D25" s="138"/>
      <c r="E25" s="171"/>
      <c r="F25" s="181"/>
      <c r="G25" s="172"/>
      <c r="H25" s="173"/>
      <c r="I25" s="184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28"/>
    </row>
    <row r="26" spans="1:28" ht="15" customHeight="1">
      <c r="A26" s="145"/>
      <c r="B26" s="136"/>
      <c r="C26" s="222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28"/>
    </row>
    <row r="27" spans="1:28" ht="15" customHeight="1">
      <c r="A27" s="145"/>
      <c r="B27" s="136"/>
      <c r="C27" s="222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8"/>
    </row>
    <row r="28" spans="1:28" ht="15" customHeight="1">
      <c r="A28" s="145"/>
      <c r="B28" s="136"/>
      <c r="C28" s="222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8"/>
    </row>
    <row r="29" spans="1:28" ht="15" customHeight="1">
      <c r="A29" s="145"/>
      <c r="B29" s="136"/>
      <c r="C29" s="222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</row>
    <row r="30" spans="1:28" ht="15" customHeight="1">
      <c r="A30" s="145"/>
      <c r="B30" s="136"/>
      <c r="C30" s="222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</row>
    <row r="31" spans="1:28" ht="15" customHeight="1">
      <c r="A31" s="145"/>
      <c r="B31" s="136"/>
      <c r="C31" s="222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8"/>
    </row>
    <row r="32" spans="1:28" ht="15" customHeight="1">
      <c r="A32" s="145"/>
      <c r="B32" s="136"/>
      <c r="C32" s="222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139"/>
      <c r="Y32" s="150"/>
      <c r="Z32" s="173"/>
      <c r="AA32" s="184"/>
      <c r="AB32" s="28"/>
    </row>
    <row r="33" spans="1:28" ht="15" customHeight="1">
      <c r="A33" s="187"/>
      <c r="B33" s="188"/>
      <c r="C33" s="241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189"/>
      <c r="Y33" s="199"/>
      <c r="Z33" s="194"/>
      <c r="AA33" s="195"/>
      <c r="AB33" s="28"/>
    </row>
    <row r="34" spans="1:28" s="42" customFormat="1" ht="15" customHeight="1" thickBot="1">
      <c r="A34" s="31"/>
      <c r="B34" s="32" t="str">
        <f>CONCATENATE(FIXED(COUNTA(B5:B33),0,0),"　店")</f>
        <v>13　店</v>
      </c>
      <c r="C34" s="55"/>
      <c r="D34" s="15">
        <f>SUM(D5:D33)</f>
        <v>23650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3　店</v>
      </c>
      <c r="L34" s="39"/>
      <c r="M34" s="19">
        <f>SUM(M5:M33)</f>
        <v>4900</v>
      </c>
      <c r="N34" s="40"/>
      <c r="O34" s="125">
        <f>SUM(O5:O33)</f>
        <v>0</v>
      </c>
      <c r="P34" s="38"/>
      <c r="Q34" s="13" t="str">
        <f>CONCATENATE(FIXED(COUNTA(Q5:Q33),0,0),"　店")</f>
        <v>2　店</v>
      </c>
      <c r="R34" s="39"/>
      <c r="S34" s="19">
        <f>SUM(S5:S33)</f>
        <v>900</v>
      </c>
      <c r="T34" s="40"/>
      <c r="U34" s="125">
        <f>SUM(U5:U33)</f>
        <v>0</v>
      </c>
      <c r="V34" s="38"/>
      <c r="W34" s="13" t="str">
        <f>CONCATENATE(FIXED(COUNTA(W5:W33),0,0),"　店")</f>
        <v>2　店</v>
      </c>
      <c r="X34" s="39"/>
      <c r="Y34" s="19">
        <f>SUM(Y5:Y33)</f>
        <v>850</v>
      </c>
      <c r="Z34" s="40"/>
      <c r="AA34" s="125">
        <f>SUM(AA5:AA33)</f>
        <v>0</v>
      </c>
      <c r="AB34" s="41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</sheetData>
  <sheetProtection formatCells="0"/>
  <mergeCells count="13">
    <mergeCell ref="AA36:AB36"/>
    <mergeCell ref="P4:T4"/>
    <mergeCell ref="V4:Z4"/>
    <mergeCell ref="A4:E4"/>
    <mergeCell ref="G4:H4"/>
    <mergeCell ref="J4:N4"/>
    <mergeCell ref="D35:F35"/>
    <mergeCell ref="W1:AA1"/>
    <mergeCell ref="W2:Y2"/>
    <mergeCell ref="B3:D3"/>
    <mergeCell ref="C1:H2"/>
    <mergeCell ref="K1:S1"/>
    <mergeCell ref="K2:S2"/>
  </mergeCells>
  <dataValidations count="4">
    <dataValidation type="whole" operator="lessThanOrEqual" showInputMessage="1" showErrorMessage="1" sqref="AG3:IV65536 AC3:AF34 AC36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K1:K2 AB2 AA36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23" sqref="AB23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319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42550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261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231"/>
      <c r="B5" s="136" t="s">
        <v>157</v>
      </c>
      <c r="C5" s="139" t="s">
        <v>333</v>
      </c>
      <c r="D5" s="138">
        <v>2550</v>
      </c>
      <c r="E5" s="171"/>
      <c r="F5" s="121"/>
      <c r="G5" s="166"/>
      <c r="H5" s="167"/>
      <c r="I5" s="202"/>
      <c r="J5" s="166"/>
      <c r="K5" s="168" t="s">
        <v>408</v>
      </c>
      <c r="L5" s="169"/>
      <c r="M5" s="148">
        <v>600</v>
      </c>
      <c r="N5" s="167"/>
      <c r="O5" s="123"/>
      <c r="P5" s="204"/>
      <c r="Q5" s="170" t="s">
        <v>243</v>
      </c>
      <c r="R5" s="139"/>
      <c r="S5" s="380">
        <v>250</v>
      </c>
      <c r="T5" s="167"/>
      <c r="U5" s="220"/>
      <c r="V5" s="204"/>
      <c r="W5" s="168" t="s">
        <v>244</v>
      </c>
      <c r="X5" s="133"/>
      <c r="Y5" s="148">
        <v>950</v>
      </c>
      <c r="Z5" s="167"/>
      <c r="AA5" s="202"/>
      <c r="AB5" s="77"/>
    </row>
    <row r="6" spans="1:28" ht="15" customHeight="1">
      <c r="A6" s="233"/>
      <c r="B6" s="237" t="s">
        <v>475</v>
      </c>
      <c r="C6" s="139" t="s">
        <v>333</v>
      </c>
      <c r="D6" s="138">
        <v>1200</v>
      </c>
      <c r="E6" s="171"/>
      <c r="F6" s="122"/>
      <c r="G6" s="172"/>
      <c r="H6" s="173"/>
      <c r="I6" s="205"/>
      <c r="J6" s="172"/>
      <c r="K6" s="170" t="s">
        <v>167</v>
      </c>
      <c r="L6" s="174"/>
      <c r="M6" s="149">
        <v>850</v>
      </c>
      <c r="N6" s="173"/>
      <c r="O6" s="124"/>
      <c r="P6" s="176"/>
      <c r="Q6" s="170" t="s">
        <v>167</v>
      </c>
      <c r="R6" s="139"/>
      <c r="S6" s="150">
        <v>200</v>
      </c>
      <c r="T6" s="173"/>
      <c r="U6" s="175"/>
      <c r="V6" s="176"/>
      <c r="W6" s="170" t="s">
        <v>167</v>
      </c>
      <c r="X6" s="139"/>
      <c r="Y6" s="150">
        <v>450</v>
      </c>
      <c r="Z6" s="173"/>
      <c r="AA6" s="205"/>
      <c r="AB6" s="78"/>
    </row>
    <row r="7" spans="1:28" ht="15" customHeight="1">
      <c r="A7" s="233"/>
      <c r="B7" s="136" t="s">
        <v>158</v>
      </c>
      <c r="C7" s="139" t="s">
        <v>333</v>
      </c>
      <c r="D7" s="138">
        <v>1650</v>
      </c>
      <c r="E7" s="171"/>
      <c r="F7" s="122"/>
      <c r="G7" s="172"/>
      <c r="H7" s="173"/>
      <c r="I7" s="205"/>
      <c r="J7" s="172"/>
      <c r="K7" s="170" t="s">
        <v>157</v>
      </c>
      <c r="L7" s="174"/>
      <c r="M7" s="150">
        <v>800</v>
      </c>
      <c r="N7" s="173"/>
      <c r="O7" s="124"/>
      <c r="P7" s="176"/>
      <c r="Q7" s="170"/>
      <c r="R7" s="139"/>
      <c r="S7" s="150"/>
      <c r="T7" s="173"/>
      <c r="U7" s="175"/>
      <c r="V7" s="176"/>
      <c r="W7" s="170" t="s">
        <v>477</v>
      </c>
      <c r="X7" s="139"/>
      <c r="Y7" s="150">
        <v>400</v>
      </c>
      <c r="Z7" s="173"/>
      <c r="AA7" s="205"/>
      <c r="AB7" s="78"/>
    </row>
    <row r="8" spans="1:28" ht="15" customHeight="1">
      <c r="A8" s="233"/>
      <c r="B8" s="136" t="s">
        <v>159</v>
      </c>
      <c r="C8" s="139" t="s">
        <v>333</v>
      </c>
      <c r="D8" s="138">
        <v>1900</v>
      </c>
      <c r="E8" s="171"/>
      <c r="F8" s="122"/>
      <c r="G8" s="172"/>
      <c r="H8" s="173"/>
      <c r="I8" s="124"/>
      <c r="J8" s="172"/>
      <c r="K8" s="170" t="s">
        <v>160</v>
      </c>
      <c r="L8" s="174"/>
      <c r="M8" s="150">
        <v>1000</v>
      </c>
      <c r="N8" s="173"/>
      <c r="O8" s="124"/>
      <c r="P8" s="176"/>
      <c r="Q8" s="170"/>
      <c r="R8" s="139"/>
      <c r="S8" s="149"/>
      <c r="T8" s="173"/>
      <c r="U8" s="175"/>
      <c r="V8" s="176"/>
      <c r="W8" s="170" t="s">
        <v>476</v>
      </c>
      <c r="X8" s="139"/>
      <c r="Y8" s="150">
        <v>700</v>
      </c>
      <c r="Z8" s="173"/>
      <c r="AA8" s="124"/>
      <c r="AB8" s="78"/>
    </row>
    <row r="9" spans="1:28" ht="15" customHeight="1">
      <c r="A9" s="233"/>
      <c r="B9" s="136" t="s">
        <v>160</v>
      </c>
      <c r="C9" s="139" t="s">
        <v>333</v>
      </c>
      <c r="D9" s="138">
        <v>1050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/>
      <c r="R9" s="139"/>
      <c r="S9" s="150"/>
      <c r="T9" s="173"/>
      <c r="U9" s="175"/>
      <c r="V9" s="176"/>
      <c r="W9" s="170" t="s">
        <v>157</v>
      </c>
      <c r="X9" s="139"/>
      <c r="Y9" s="150">
        <v>550</v>
      </c>
      <c r="Z9" s="173"/>
      <c r="AA9" s="124"/>
      <c r="AB9" s="78"/>
    </row>
    <row r="10" spans="1:28" ht="15" customHeight="1">
      <c r="A10" s="373" t="s">
        <v>307</v>
      </c>
      <c r="B10" s="136" t="s">
        <v>161</v>
      </c>
      <c r="C10" s="139" t="s">
        <v>333</v>
      </c>
      <c r="D10" s="138">
        <v>3200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 t="s">
        <v>245</v>
      </c>
      <c r="X10" s="139"/>
      <c r="Y10" s="150">
        <v>700</v>
      </c>
      <c r="Z10" s="173"/>
      <c r="AA10" s="124"/>
      <c r="AB10" s="78"/>
    </row>
    <row r="11" spans="1:28" ht="15" customHeight="1">
      <c r="A11" s="257"/>
      <c r="B11" s="136" t="s">
        <v>163</v>
      </c>
      <c r="C11" s="139" t="s">
        <v>333</v>
      </c>
      <c r="D11" s="138">
        <v>1850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262"/>
      <c r="Y11" s="150"/>
      <c r="Z11" s="173"/>
      <c r="AA11" s="175"/>
      <c r="AB11" s="27" t="s">
        <v>507</v>
      </c>
    </row>
    <row r="12" spans="1:28" ht="15" customHeight="1">
      <c r="A12" s="257"/>
      <c r="B12" s="136" t="s">
        <v>164</v>
      </c>
      <c r="C12" s="139" t="s">
        <v>333</v>
      </c>
      <c r="D12" s="138">
        <v>2350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262"/>
      <c r="Y12" s="150"/>
      <c r="Z12" s="173"/>
      <c r="AA12" s="175"/>
      <c r="AB12" s="78"/>
    </row>
    <row r="13" spans="1:28" ht="15" customHeight="1">
      <c r="A13" s="257"/>
      <c r="B13" s="136" t="s">
        <v>165</v>
      </c>
      <c r="C13" s="139" t="s">
        <v>333</v>
      </c>
      <c r="D13" s="138">
        <v>2000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262"/>
      <c r="Y13" s="150"/>
      <c r="Z13" s="173"/>
      <c r="AA13" s="175"/>
      <c r="AB13" s="78"/>
    </row>
    <row r="14" spans="1:28" ht="15" customHeight="1">
      <c r="A14" s="374" t="s">
        <v>330</v>
      </c>
      <c r="B14" s="136" t="s">
        <v>166</v>
      </c>
      <c r="C14" s="139" t="s">
        <v>333</v>
      </c>
      <c r="D14" s="138">
        <v>1500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262"/>
      <c r="Y14" s="150"/>
      <c r="Z14" s="173"/>
      <c r="AA14" s="175"/>
      <c r="AB14" s="78"/>
    </row>
    <row r="15" spans="1:28" ht="15" customHeight="1">
      <c r="A15" s="263"/>
      <c r="B15" s="136" t="s">
        <v>167</v>
      </c>
      <c r="C15" s="139" t="s">
        <v>333</v>
      </c>
      <c r="D15" s="138">
        <v>2600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262"/>
      <c r="Y15" s="150"/>
      <c r="Z15" s="173"/>
      <c r="AA15" s="175"/>
      <c r="AB15" s="78"/>
    </row>
    <row r="16" spans="1:28" ht="15" customHeight="1">
      <c r="A16" s="257"/>
      <c r="B16" s="136" t="s">
        <v>168</v>
      </c>
      <c r="C16" s="139" t="s">
        <v>329</v>
      </c>
      <c r="D16" s="138">
        <v>2600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262"/>
      <c r="Y16" s="150"/>
      <c r="Z16" s="173"/>
      <c r="AA16" s="175"/>
      <c r="AB16" s="27" t="s">
        <v>508</v>
      </c>
    </row>
    <row r="17" spans="1:28" ht="15" customHeight="1">
      <c r="A17" s="257"/>
      <c r="B17" s="136" t="s">
        <v>407</v>
      </c>
      <c r="C17" s="139" t="s">
        <v>329</v>
      </c>
      <c r="D17" s="138">
        <v>1800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9"/>
      <c r="P17" s="176"/>
      <c r="Q17" s="170"/>
      <c r="R17" s="139"/>
      <c r="S17" s="150"/>
      <c r="T17" s="173"/>
      <c r="U17" s="175"/>
      <c r="V17" s="176"/>
      <c r="W17" s="170"/>
      <c r="X17" s="262"/>
      <c r="Y17" s="150"/>
      <c r="Z17" s="173"/>
      <c r="AA17" s="175"/>
      <c r="AB17" s="78"/>
    </row>
    <row r="18" spans="1:28" ht="15" customHeight="1">
      <c r="A18" s="257"/>
      <c r="B18" s="136" t="s">
        <v>169</v>
      </c>
      <c r="C18" s="139" t="s">
        <v>329</v>
      </c>
      <c r="D18" s="138">
        <v>1450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84"/>
      <c r="P18" s="176"/>
      <c r="Q18" s="170"/>
      <c r="R18" s="139"/>
      <c r="S18" s="150"/>
      <c r="T18" s="173"/>
      <c r="U18" s="175"/>
      <c r="V18" s="176"/>
      <c r="W18" s="170"/>
      <c r="X18" s="262"/>
      <c r="Y18" s="150"/>
      <c r="Z18" s="173"/>
      <c r="AA18" s="175"/>
      <c r="AB18" s="78"/>
    </row>
    <row r="19" spans="1:28" ht="15" customHeight="1">
      <c r="A19" s="233"/>
      <c r="B19" s="136" t="s">
        <v>170</v>
      </c>
      <c r="C19" s="139" t="s">
        <v>329</v>
      </c>
      <c r="D19" s="138">
        <v>2250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83"/>
      <c r="P19" s="176"/>
      <c r="Q19" s="170"/>
      <c r="R19" s="139"/>
      <c r="S19" s="150"/>
      <c r="T19" s="173"/>
      <c r="U19" s="124"/>
      <c r="V19" s="176"/>
      <c r="W19" s="170"/>
      <c r="X19" s="262"/>
      <c r="Y19" s="150"/>
      <c r="Z19" s="173"/>
      <c r="AA19" s="175"/>
      <c r="AB19" s="78"/>
    </row>
    <row r="20" spans="1:28" ht="15" customHeight="1">
      <c r="A20" s="233"/>
      <c r="B20" s="136" t="s">
        <v>171</v>
      </c>
      <c r="C20" s="139" t="s">
        <v>329</v>
      </c>
      <c r="D20" s="138">
        <v>2200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83"/>
      <c r="P20" s="176"/>
      <c r="Q20" s="170"/>
      <c r="R20" s="139"/>
      <c r="S20" s="149"/>
      <c r="T20" s="173"/>
      <c r="U20" s="124"/>
      <c r="V20" s="176"/>
      <c r="W20" s="170"/>
      <c r="X20" s="262"/>
      <c r="Y20" s="150"/>
      <c r="Z20" s="173"/>
      <c r="AA20" s="175"/>
      <c r="AB20" s="78"/>
    </row>
    <row r="21" spans="1:28" ht="15" customHeight="1">
      <c r="A21" s="233"/>
      <c r="B21" s="136" t="s">
        <v>172</v>
      </c>
      <c r="C21" s="139" t="s">
        <v>329</v>
      </c>
      <c r="D21" s="138">
        <v>1550</v>
      </c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83"/>
      <c r="P21" s="176"/>
      <c r="Q21" s="170"/>
      <c r="R21" s="139"/>
      <c r="S21" s="150"/>
      <c r="T21" s="173"/>
      <c r="U21" s="175"/>
      <c r="V21" s="176"/>
      <c r="W21" s="170"/>
      <c r="X21" s="262"/>
      <c r="Y21" s="150"/>
      <c r="Z21" s="173"/>
      <c r="AA21" s="175"/>
      <c r="AB21" s="78"/>
    </row>
    <row r="22" spans="1:28" ht="15" customHeight="1">
      <c r="A22" s="233"/>
      <c r="B22" s="136" t="s">
        <v>162</v>
      </c>
      <c r="C22" s="139" t="s">
        <v>333</v>
      </c>
      <c r="D22" s="138">
        <v>1400</v>
      </c>
      <c r="E22" s="171"/>
      <c r="F22" s="122"/>
      <c r="G22" s="172"/>
      <c r="H22" s="173"/>
      <c r="I22" s="124"/>
      <c r="J22" s="172"/>
      <c r="K22" s="170"/>
      <c r="L22" s="174"/>
      <c r="M22" s="150"/>
      <c r="N22" s="173"/>
      <c r="O22" s="183"/>
      <c r="P22" s="176"/>
      <c r="Q22" s="170"/>
      <c r="R22" s="139"/>
      <c r="S22" s="150"/>
      <c r="T22" s="173"/>
      <c r="U22" s="175"/>
      <c r="V22" s="176"/>
      <c r="W22" s="170"/>
      <c r="X22" s="262"/>
      <c r="Y22" s="150"/>
      <c r="Z22" s="173"/>
      <c r="AA22" s="179"/>
      <c r="AB22" s="78"/>
    </row>
    <row r="23" spans="1:28" ht="15" customHeight="1">
      <c r="A23" s="233"/>
      <c r="B23" s="136"/>
      <c r="C23" s="139"/>
      <c r="D23" s="138"/>
      <c r="E23" s="171"/>
      <c r="F23" s="122"/>
      <c r="G23" s="172"/>
      <c r="H23" s="173"/>
      <c r="I23" s="124"/>
      <c r="J23" s="172"/>
      <c r="K23" s="170"/>
      <c r="L23" s="174"/>
      <c r="M23" s="150"/>
      <c r="N23" s="173"/>
      <c r="O23" s="183"/>
      <c r="P23" s="176"/>
      <c r="Q23" s="170"/>
      <c r="R23" s="139"/>
      <c r="S23" s="150"/>
      <c r="T23" s="173"/>
      <c r="U23" s="175"/>
      <c r="V23" s="176"/>
      <c r="W23" s="170"/>
      <c r="X23" s="262"/>
      <c r="Y23" s="150"/>
      <c r="Z23" s="173"/>
      <c r="AA23" s="184"/>
      <c r="AB23" s="78"/>
    </row>
    <row r="24" spans="1:28" ht="15" customHeight="1">
      <c r="A24" s="145"/>
      <c r="B24" s="136"/>
      <c r="C24" s="139"/>
      <c r="D24" s="138"/>
      <c r="E24" s="171"/>
      <c r="F24" s="239"/>
      <c r="G24" s="43"/>
      <c r="H24" s="173"/>
      <c r="I24" s="175"/>
      <c r="J24" s="176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179"/>
      <c r="V24" s="176"/>
      <c r="W24" s="170"/>
      <c r="X24" s="262"/>
      <c r="Y24" s="150"/>
      <c r="Z24" s="173"/>
      <c r="AA24" s="184"/>
      <c r="AB24" s="78"/>
    </row>
    <row r="25" spans="1:28" ht="15" customHeight="1">
      <c r="A25" s="145"/>
      <c r="B25" s="136"/>
      <c r="C25" s="139"/>
      <c r="D25" s="180"/>
      <c r="E25" s="171"/>
      <c r="F25" s="239"/>
      <c r="G25" s="182"/>
      <c r="H25" s="173"/>
      <c r="I25" s="179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262"/>
      <c r="Y25" s="150"/>
      <c r="Z25" s="173"/>
      <c r="AA25" s="184"/>
      <c r="AB25" s="78"/>
    </row>
    <row r="26" spans="1:28" ht="15" customHeight="1">
      <c r="A26" s="145"/>
      <c r="B26" s="136"/>
      <c r="C26" s="139"/>
      <c r="D26" s="138"/>
      <c r="E26" s="171"/>
      <c r="F26" s="239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262"/>
      <c r="Y26" s="150"/>
      <c r="Z26" s="173"/>
      <c r="AA26" s="184"/>
      <c r="AB26" s="78"/>
    </row>
    <row r="27" spans="1:28" ht="15" customHeight="1">
      <c r="A27" s="145"/>
      <c r="B27" s="136"/>
      <c r="C27" s="139"/>
      <c r="D27" s="138"/>
      <c r="E27" s="171"/>
      <c r="F27" s="239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262"/>
      <c r="Y27" s="150"/>
      <c r="Z27" s="173"/>
      <c r="AA27" s="184"/>
      <c r="AB27" s="78"/>
    </row>
    <row r="28" spans="1:28" ht="15" customHeight="1">
      <c r="A28" s="145"/>
      <c r="B28" s="136"/>
      <c r="C28" s="139"/>
      <c r="D28" s="138"/>
      <c r="E28" s="171"/>
      <c r="F28" s="239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262"/>
      <c r="Y28" s="150"/>
      <c r="Z28" s="173"/>
      <c r="AA28" s="184"/>
      <c r="AB28" s="78"/>
    </row>
    <row r="29" spans="1:28" ht="15" customHeight="1">
      <c r="A29" s="145"/>
      <c r="B29" s="136"/>
      <c r="C29" s="139"/>
      <c r="D29" s="138"/>
      <c r="E29" s="171"/>
      <c r="F29" s="239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262"/>
      <c r="Y29" s="150"/>
      <c r="Z29" s="173"/>
      <c r="AA29" s="184"/>
      <c r="AB29" s="78"/>
    </row>
    <row r="30" spans="1:28" ht="15" customHeight="1">
      <c r="A30" s="145"/>
      <c r="B30" s="136"/>
      <c r="C30" s="139"/>
      <c r="D30" s="138"/>
      <c r="E30" s="171"/>
      <c r="F30" s="239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262"/>
      <c r="Y30" s="150"/>
      <c r="Z30" s="173"/>
      <c r="AA30" s="184"/>
      <c r="AB30" s="78"/>
    </row>
    <row r="31" spans="1:28" ht="15" customHeight="1">
      <c r="A31" s="145"/>
      <c r="B31" s="136"/>
      <c r="C31" s="139"/>
      <c r="D31" s="138"/>
      <c r="E31" s="171"/>
      <c r="F31" s="239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262"/>
      <c r="Y31" s="150"/>
      <c r="Z31" s="173"/>
      <c r="AA31" s="184"/>
      <c r="AB31" s="78"/>
    </row>
    <row r="32" spans="1:28" ht="15" customHeight="1">
      <c r="A32" s="145"/>
      <c r="B32" s="136"/>
      <c r="C32" s="139"/>
      <c r="D32" s="138"/>
      <c r="E32" s="171"/>
      <c r="F32" s="239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262"/>
      <c r="Y32" s="150"/>
      <c r="Z32" s="173"/>
      <c r="AA32" s="184"/>
      <c r="AB32" s="78"/>
    </row>
    <row r="33" spans="1:28" ht="15" customHeight="1">
      <c r="A33" s="187"/>
      <c r="B33" s="188"/>
      <c r="C33" s="189"/>
      <c r="D33" s="190"/>
      <c r="E33" s="191"/>
      <c r="F33" s="239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264"/>
      <c r="Y33" s="199"/>
      <c r="Z33" s="194"/>
      <c r="AA33" s="195"/>
      <c r="AB33" s="78"/>
    </row>
    <row r="34" spans="1:28" s="42" customFormat="1" ht="15" customHeight="1" thickBot="1">
      <c r="A34" s="31"/>
      <c r="B34" s="32" t="str">
        <f>CONCATENATE(FIXED(COUNTA(B5:B23),0,0),"　店")</f>
        <v>18　店</v>
      </c>
      <c r="C34" s="33"/>
      <c r="D34" s="15">
        <f>SUM(D5:D33)</f>
        <v>35100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4　店</v>
      </c>
      <c r="L34" s="39"/>
      <c r="M34" s="19">
        <f>SUM(M5:M33)</f>
        <v>3250</v>
      </c>
      <c r="N34" s="40"/>
      <c r="O34" s="125">
        <f>SUM(O5:O33)</f>
        <v>0</v>
      </c>
      <c r="P34" s="38"/>
      <c r="Q34" s="13" t="str">
        <f>CONCATENATE(FIXED(COUNTA(Q5:Q33),0,0),"　店")</f>
        <v>2　店</v>
      </c>
      <c r="R34" s="39"/>
      <c r="S34" s="19">
        <f>SUM(S5:T33)</f>
        <v>450</v>
      </c>
      <c r="T34" s="40"/>
      <c r="U34" s="125">
        <f>SUM(U5:U33)</f>
        <v>0</v>
      </c>
      <c r="V34" s="38"/>
      <c r="W34" s="13" t="str">
        <f>CONCATENATE(FIXED(COUNTA(W5:W33),0,0),"　店")</f>
        <v>6　店</v>
      </c>
      <c r="X34" s="39"/>
      <c r="Y34" s="19">
        <f>SUM(Y5:Y33)</f>
        <v>3750</v>
      </c>
      <c r="Z34" s="40"/>
      <c r="AA34" s="125">
        <f>SUM(AA5:AA33)</f>
        <v>0</v>
      </c>
      <c r="AB34" s="79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</sheetData>
  <sheetProtection formatCells="0"/>
  <mergeCells count="13">
    <mergeCell ref="D35:F35"/>
    <mergeCell ref="C1:H2"/>
    <mergeCell ref="A4:E4"/>
    <mergeCell ref="G4:H4"/>
    <mergeCell ref="J4:N4"/>
    <mergeCell ref="B3:D3"/>
    <mergeCell ref="K1:S1"/>
    <mergeCell ref="AA36:AB36"/>
    <mergeCell ref="K2:S2"/>
    <mergeCell ref="P4:T4"/>
    <mergeCell ref="W1:AA1"/>
    <mergeCell ref="W2:Y2"/>
    <mergeCell ref="V4:Z4"/>
  </mergeCells>
  <dataValidations count="5">
    <dataValidation type="whole" operator="lessThanOrEqual" showInputMessage="1" showErrorMessage="1" sqref="AG3:IV65536 AC3:AF34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  <dataValidation type="whole" operator="lessThanOrEqual" showInputMessage="1" showErrorMessage="1" sqref="AC36:AF65536">
      <formula1>南区!#REF!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A36" unlocked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5"/>
  <sheetViews>
    <sheetView showGridLines="0" showZeros="0" view="pageBreakPreview" zoomScaleNormal="90" zoomScaleSheetLayoutView="100" zoomScalePageLayoutView="0" workbookViewId="0" topLeftCell="A1">
      <pane ySplit="4" topLeftCell="A6" activePane="bottomLeft" state="frozen"/>
      <selection pane="topLeft" activeCell="S11" sqref="S11"/>
      <selection pane="bottomLeft" activeCell="AB15" sqref="AB15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SUM(F33,I33,O33,U33,AA33)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320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D33+G33+M33+S33+Y33</f>
        <v>65100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231"/>
      <c r="B5" s="132" t="s">
        <v>189</v>
      </c>
      <c r="C5" s="232" t="s">
        <v>329</v>
      </c>
      <c r="D5" s="134">
        <v>4900</v>
      </c>
      <c r="E5" s="165"/>
      <c r="F5" s="121"/>
      <c r="G5" s="166"/>
      <c r="H5" s="167"/>
      <c r="I5" s="123"/>
      <c r="J5" s="166"/>
      <c r="K5" s="168" t="s">
        <v>188</v>
      </c>
      <c r="L5" s="169"/>
      <c r="M5" s="148">
        <v>450</v>
      </c>
      <c r="N5" s="167"/>
      <c r="O5" s="123"/>
      <c r="P5" s="204"/>
      <c r="Q5" s="168" t="s">
        <v>188</v>
      </c>
      <c r="R5" s="133"/>
      <c r="S5" s="148">
        <v>500</v>
      </c>
      <c r="T5" s="167"/>
      <c r="U5" s="18"/>
      <c r="V5" s="204"/>
      <c r="W5" s="168" t="s">
        <v>175</v>
      </c>
      <c r="X5" s="133"/>
      <c r="Y5" s="148">
        <v>250</v>
      </c>
      <c r="Z5" s="167"/>
      <c r="AA5" s="123"/>
      <c r="AB5" s="75"/>
    </row>
    <row r="6" spans="1:28" ht="15" customHeight="1">
      <c r="A6" s="233"/>
      <c r="B6" s="136" t="s">
        <v>188</v>
      </c>
      <c r="C6" s="222" t="s">
        <v>329</v>
      </c>
      <c r="D6" s="138">
        <v>2550</v>
      </c>
      <c r="E6" s="171"/>
      <c r="F6" s="122"/>
      <c r="G6" s="172"/>
      <c r="H6" s="173"/>
      <c r="I6" s="124"/>
      <c r="J6" s="172"/>
      <c r="K6" s="170" t="s">
        <v>241</v>
      </c>
      <c r="L6" s="174"/>
      <c r="M6" s="149">
        <v>2000</v>
      </c>
      <c r="N6" s="173"/>
      <c r="O6" s="124"/>
      <c r="P6" s="176"/>
      <c r="Q6" s="170" t="s">
        <v>193</v>
      </c>
      <c r="R6" s="139"/>
      <c r="S6" s="149">
        <v>350</v>
      </c>
      <c r="T6" s="173"/>
      <c r="U6" s="16"/>
      <c r="V6" s="176"/>
      <c r="W6" s="170" t="s">
        <v>410</v>
      </c>
      <c r="X6" s="139"/>
      <c r="Y6" s="150">
        <v>1000</v>
      </c>
      <c r="Z6" s="173"/>
      <c r="AA6" s="124"/>
      <c r="AB6" s="453" t="s">
        <v>530</v>
      </c>
    </row>
    <row r="7" spans="1:28" ht="15" customHeight="1">
      <c r="A7" s="233"/>
      <c r="B7" s="136" t="s">
        <v>191</v>
      </c>
      <c r="C7" s="222" t="s">
        <v>329</v>
      </c>
      <c r="D7" s="138">
        <v>3700</v>
      </c>
      <c r="E7" s="171"/>
      <c r="F7" s="122"/>
      <c r="G7" s="172"/>
      <c r="H7" s="173"/>
      <c r="I7" s="124"/>
      <c r="J7" s="172"/>
      <c r="K7" s="170" t="s">
        <v>242</v>
      </c>
      <c r="L7" s="174"/>
      <c r="M7" s="150">
        <v>1650</v>
      </c>
      <c r="N7" s="173"/>
      <c r="O7" s="124"/>
      <c r="P7" s="176"/>
      <c r="Q7" s="170" t="s">
        <v>175</v>
      </c>
      <c r="R7" s="139"/>
      <c r="S7" s="149">
        <v>550</v>
      </c>
      <c r="T7" s="173"/>
      <c r="U7" s="16"/>
      <c r="V7" s="176"/>
      <c r="W7" s="170" t="s">
        <v>241</v>
      </c>
      <c r="X7" s="139"/>
      <c r="Y7" s="150">
        <v>700</v>
      </c>
      <c r="Z7" s="173"/>
      <c r="AA7" s="124"/>
      <c r="AB7" s="453"/>
    </row>
    <row r="8" spans="1:28" ht="15" customHeight="1">
      <c r="A8" s="233"/>
      <c r="B8" s="136" t="s">
        <v>192</v>
      </c>
      <c r="C8" s="222" t="s">
        <v>329</v>
      </c>
      <c r="D8" s="138">
        <v>1300</v>
      </c>
      <c r="E8" s="171"/>
      <c r="F8" s="122"/>
      <c r="G8" s="172"/>
      <c r="H8" s="173"/>
      <c r="I8" s="124"/>
      <c r="J8" s="172"/>
      <c r="K8" s="170" t="s">
        <v>193</v>
      </c>
      <c r="L8" s="174"/>
      <c r="M8" s="150">
        <v>1550</v>
      </c>
      <c r="N8" s="173"/>
      <c r="O8" s="124"/>
      <c r="P8" s="176"/>
      <c r="Q8" s="170" t="s">
        <v>191</v>
      </c>
      <c r="R8" s="139"/>
      <c r="S8" s="150">
        <v>400</v>
      </c>
      <c r="T8" s="173"/>
      <c r="U8" s="17"/>
      <c r="V8" s="176"/>
      <c r="W8" s="170"/>
      <c r="X8" s="139"/>
      <c r="Y8" s="150"/>
      <c r="Z8" s="173"/>
      <c r="AA8" s="175"/>
      <c r="AB8" s="453"/>
    </row>
    <row r="9" spans="1:28" ht="15" customHeight="1">
      <c r="A9" s="233"/>
      <c r="B9" s="136" t="s">
        <v>190</v>
      </c>
      <c r="C9" s="222" t="s">
        <v>329</v>
      </c>
      <c r="D9" s="138">
        <v>1350</v>
      </c>
      <c r="E9" s="171"/>
      <c r="F9" s="122"/>
      <c r="G9" s="172"/>
      <c r="H9" s="173"/>
      <c r="I9" s="124"/>
      <c r="J9" s="172"/>
      <c r="K9" s="240" t="s">
        <v>175</v>
      </c>
      <c r="L9" s="174"/>
      <c r="M9" s="150">
        <v>1050</v>
      </c>
      <c r="N9" s="173"/>
      <c r="O9" s="124"/>
      <c r="P9" s="176"/>
      <c r="Q9" s="170"/>
      <c r="R9" s="139"/>
      <c r="S9" s="150"/>
      <c r="T9" s="173"/>
      <c r="U9" s="175"/>
      <c r="V9" s="176"/>
      <c r="W9" s="170"/>
      <c r="X9" s="139"/>
      <c r="Y9" s="150"/>
      <c r="Z9" s="173"/>
      <c r="AA9" s="175"/>
      <c r="AB9" s="453"/>
    </row>
    <row r="10" spans="1:28" ht="15" customHeight="1">
      <c r="A10" s="233"/>
      <c r="B10" s="136" t="s">
        <v>175</v>
      </c>
      <c r="C10" s="222" t="s">
        <v>329</v>
      </c>
      <c r="D10" s="138">
        <v>3000</v>
      </c>
      <c r="E10" s="171"/>
      <c r="F10" s="122"/>
      <c r="G10" s="172"/>
      <c r="H10" s="173"/>
      <c r="I10" s="124"/>
      <c r="J10" s="172"/>
      <c r="K10" s="170" t="s">
        <v>411</v>
      </c>
      <c r="L10" s="174"/>
      <c r="M10" s="150">
        <v>1000</v>
      </c>
      <c r="N10" s="173"/>
      <c r="O10" s="124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388"/>
    </row>
    <row r="11" spans="1:28" ht="15" customHeight="1">
      <c r="A11" s="233"/>
      <c r="B11" s="136" t="s">
        <v>184</v>
      </c>
      <c r="C11" s="222" t="s">
        <v>329</v>
      </c>
      <c r="D11" s="138">
        <v>2050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388"/>
    </row>
    <row r="12" spans="1:28" ht="15" customHeight="1">
      <c r="A12" s="233"/>
      <c r="B12" s="136" t="s">
        <v>182</v>
      </c>
      <c r="C12" s="222" t="s">
        <v>329</v>
      </c>
      <c r="D12" s="138">
        <v>2600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84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78"/>
    </row>
    <row r="13" spans="1:28" ht="15" customHeight="1">
      <c r="A13" s="233"/>
      <c r="B13" s="136" t="s">
        <v>176</v>
      </c>
      <c r="C13" s="222" t="s">
        <v>329</v>
      </c>
      <c r="D13" s="138">
        <v>4400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84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78"/>
    </row>
    <row r="14" spans="1:28" ht="15" customHeight="1">
      <c r="A14" s="233"/>
      <c r="B14" s="136" t="s">
        <v>174</v>
      </c>
      <c r="C14" s="221" t="s">
        <v>329</v>
      </c>
      <c r="D14" s="138">
        <v>900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84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78"/>
    </row>
    <row r="15" spans="1:28" ht="15" customHeight="1">
      <c r="A15" s="233"/>
      <c r="B15" s="246" t="s">
        <v>173</v>
      </c>
      <c r="C15" s="222" t="s">
        <v>329</v>
      </c>
      <c r="D15" s="138">
        <v>1550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83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78"/>
    </row>
    <row r="16" spans="1:28" ht="15" customHeight="1">
      <c r="A16" s="233"/>
      <c r="B16" s="136" t="s">
        <v>181</v>
      </c>
      <c r="C16" s="222" t="s">
        <v>329</v>
      </c>
      <c r="D16" s="138">
        <v>2800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84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78"/>
    </row>
    <row r="17" spans="1:28" ht="15" customHeight="1">
      <c r="A17" s="233"/>
      <c r="B17" s="136" t="s">
        <v>193</v>
      </c>
      <c r="C17" s="222" t="s">
        <v>329</v>
      </c>
      <c r="D17" s="138">
        <v>2700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84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78"/>
    </row>
    <row r="18" spans="1:28" ht="15" customHeight="1">
      <c r="A18" s="233"/>
      <c r="B18" s="136" t="s">
        <v>194</v>
      </c>
      <c r="C18" s="222" t="s">
        <v>329</v>
      </c>
      <c r="D18" s="138">
        <v>1500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84"/>
      <c r="P18" s="176"/>
      <c r="Q18" s="170"/>
      <c r="R18" s="139"/>
      <c r="S18" s="150"/>
      <c r="T18" s="173"/>
      <c r="U18" s="175"/>
      <c r="V18" s="176"/>
      <c r="W18" s="170"/>
      <c r="X18" s="139"/>
      <c r="Y18" s="150"/>
      <c r="Z18" s="173"/>
      <c r="AA18" s="175"/>
      <c r="AB18" s="78"/>
    </row>
    <row r="19" spans="1:28" ht="15" customHeight="1">
      <c r="A19" s="233"/>
      <c r="B19" s="136" t="s">
        <v>186</v>
      </c>
      <c r="C19" s="222" t="s">
        <v>329</v>
      </c>
      <c r="D19" s="138">
        <v>2350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84"/>
      <c r="P19" s="176"/>
      <c r="Q19" s="170"/>
      <c r="R19" s="139"/>
      <c r="S19" s="150"/>
      <c r="T19" s="173"/>
      <c r="U19" s="175"/>
      <c r="V19" s="176"/>
      <c r="W19" s="170"/>
      <c r="X19" s="139"/>
      <c r="Y19" s="150"/>
      <c r="Z19" s="173"/>
      <c r="AA19" s="175"/>
      <c r="AB19" s="78"/>
    </row>
    <row r="20" spans="1:28" ht="15" customHeight="1">
      <c r="A20" s="233"/>
      <c r="B20" s="136" t="s">
        <v>187</v>
      </c>
      <c r="C20" s="222" t="s">
        <v>329</v>
      </c>
      <c r="D20" s="138">
        <v>2250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84"/>
      <c r="P20" s="176"/>
      <c r="Q20" s="170"/>
      <c r="R20" s="139"/>
      <c r="S20" s="150"/>
      <c r="T20" s="173"/>
      <c r="U20" s="175"/>
      <c r="V20" s="176"/>
      <c r="W20" s="170"/>
      <c r="X20" s="139"/>
      <c r="Y20" s="150"/>
      <c r="Z20" s="173"/>
      <c r="AA20" s="175"/>
      <c r="AB20" s="78"/>
    </row>
    <row r="21" spans="1:28" ht="15" customHeight="1">
      <c r="A21" s="233"/>
      <c r="B21" s="136" t="s">
        <v>179</v>
      </c>
      <c r="C21" s="222" t="s">
        <v>333</v>
      </c>
      <c r="D21" s="138">
        <v>3000</v>
      </c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84"/>
      <c r="P21" s="176"/>
      <c r="Q21" s="170"/>
      <c r="R21" s="139"/>
      <c r="S21" s="150"/>
      <c r="T21" s="173"/>
      <c r="U21" s="175"/>
      <c r="V21" s="176"/>
      <c r="W21" s="170"/>
      <c r="X21" s="139"/>
      <c r="Y21" s="170"/>
      <c r="Z21" s="173"/>
      <c r="AA21" s="175"/>
      <c r="AB21" s="78"/>
    </row>
    <row r="22" spans="1:28" ht="15" customHeight="1">
      <c r="A22" s="373" t="s">
        <v>307</v>
      </c>
      <c r="B22" s="246" t="s">
        <v>180</v>
      </c>
      <c r="C22" s="222" t="s">
        <v>333</v>
      </c>
      <c r="D22" s="138">
        <v>1750</v>
      </c>
      <c r="E22" s="171"/>
      <c r="F22" s="122"/>
      <c r="G22" s="172"/>
      <c r="H22" s="173"/>
      <c r="I22" s="124"/>
      <c r="J22" s="172"/>
      <c r="K22" s="170"/>
      <c r="L22" s="174"/>
      <c r="M22" s="150"/>
      <c r="N22" s="173"/>
      <c r="O22" s="184"/>
      <c r="P22" s="176"/>
      <c r="Q22" s="249"/>
      <c r="R22" s="139"/>
      <c r="S22" s="150"/>
      <c r="T22" s="173"/>
      <c r="U22" s="175"/>
      <c r="V22" s="176"/>
      <c r="W22" s="170"/>
      <c r="X22" s="139"/>
      <c r="Y22" s="150"/>
      <c r="Z22" s="173"/>
      <c r="AA22" s="175"/>
      <c r="AB22" s="78"/>
    </row>
    <row r="23" spans="1:28" ht="15" customHeight="1">
      <c r="A23" s="374" t="s">
        <v>330</v>
      </c>
      <c r="B23" s="246" t="s">
        <v>177</v>
      </c>
      <c r="C23" s="222" t="s">
        <v>333</v>
      </c>
      <c r="D23" s="138">
        <v>1550</v>
      </c>
      <c r="E23" s="171"/>
      <c r="F23" s="122"/>
      <c r="G23" s="177"/>
      <c r="H23" s="173"/>
      <c r="I23" s="124"/>
      <c r="J23" s="172"/>
      <c r="K23" s="170"/>
      <c r="L23" s="174"/>
      <c r="M23" s="150"/>
      <c r="N23" s="173"/>
      <c r="O23" s="184"/>
      <c r="P23" s="176"/>
      <c r="Q23" s="249"/>
      <c r="R23" s="139"/>
      <c r="S23" s="150"/>
      <c r="T23" s="173"/>
      <c r="U23" s="175"/>
      <c r="V23" s="176"/>
      <c r="W23" s="170"/>
      <c r="X23" s="139"/>
      <c r="Y23" s="150"/>
      <c r="Z23" s="173"/>
      <c r="AA23" s="175"/>
      <c r="AB23" s="78"/>
    </row>
    <row r="24" spans="1:28" ht="15" customHeight="1">
      <c r="A24" s="257"/>
      <c r="B24" s="246" t="s">
        <v>178</v>
      </c>
      <c r="C24" s="222" t="s">
        <v>329</v>
      </c>
      <c r="D24" s="138">
        <v>2050</v>
      </c>
      <c r="E24" s="171"/>
      <c r="F24" s="122"/>
      <c r="G24" s="172"/>
      <c r="H24" s="173"/>
      <c r="I24" s="124"/>
      <c r="J24" s="172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179"/>
      <c r="V24" s="176"/>
      <c r="W24" s="170"/>
      <c r="X24" s="139"/>
      <c r="Y24" s="150"/>
      <c r="Z24" s="173"/>
      <c r="AA24" s="179"/>
      <c r="AB24" s="27" t="s">
        <v>412</v>
      </c>
    </row>
    <row r="25" spans="1:28" ht="15" customHeight="1">
      <c r="A25" s="314"/>
      <c r="B25" s="248" t="s">
        <v>185</v>
      </c>
      <c r="C25" s="222" t="s">
        <v>329</v>
      </c>
      <c r="D25" s="138">
        <v>2150</v>
      </c>
      <c r="E25" s="171"/>
      <c r="F25" s="122"/>
      <c r="G25" s="172"/>
      <c r="H25" s="173"/>
      <c r="I25" s="124"/>
      <c r="J25" s="172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50" t="s">
        <v>531</v>
      </c>
    </row>
    <row r="26" spans="1:28" ht="15" customHeight="1">
      <c r="A26" s="233"/>
      <c r="B26" s="136" t="s">
        <v>409</v>
      </c>
      <c r="C26" s="222" t="s">
        <v>329</v>
      </c>
      <c r="D26" s="138">
        <v>1600</v>
      </c>
      <c r="E26" s="171"/>
      <c r="F26" s="122"/>
      <c r="G26" s="172"/>
      <c r="H26" s="173"/>
      <c r="I26" s="124"/>
      <c r="J26" s="172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389"/>
    </row>
    <row r="27" spans="1:28" ht="15" customHeight="1">
      <c r="A27" s="233"/>
      <c r="B27" s="246" t="s">
        <v>183</v>
      </c>
      <c r="C27" s="222" t="s">
        <v>329</v>
      </c>
      <c r="D27" s="138">
        <v>1650</v>
      </c>
      <c r="E27" s="171"/>
      <c r="F27" s="122"/>
      <c r="G27" s="172"/>
      <c r="H27" s="173"/>
      <c r="I27" s="124"/>
      <c r="J27" s="172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389"/>
    </row>
    <row r="28" spans="1:28" ht="15" customHeight="1">
      <c r="A28" s="145"/>
      <c r="B28" s="246"/>
      <c r="C28" s="222"/>
      <c r="D28" s="138"/>
      <c r="E28" s="171"/>
      <c r="F28" s="181"/>
      <c r="G28" s="172"/>
      <c r="H28" s="173"/>
      <c r="I28" s="183"/>
      <c r="J28" s="172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8"/>
    </row>
    <row r="29" spans="1:28" ht="15" customHeight="1">
      <c r="A29" s="145"/>
      <c r="B29" s="246"/>
      <c r="C29" s="222"/>
      <c r="D29" s="138"/>
      <c r="E29" s="171"/>
      <c r="F29" s="239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</row>
    <row r="30" spans="1:28" ht="15" customHeight="1">
      <c r="A30" s="145"/>
      <c r="B30" s="136"/>
      <c r="C30" s="222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</row>
    <row r="31" spans="1:28" ht="15" customHeight="1">
      <c r="A31" s="145"/>
      <c r="B31" s="136"/>
      <c r="C31" s="222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8"/>
    </row>
    <row r="32" spans="1:28" ht="15" customHeight="1">
      <c r="A32" s="187"/>
      <c r="B32" s="188"/>
      <c r="C32" s="241"/>
      <c r="D32" s="190"/>
      <c r="E32" s="191"/>
      <c r="F32" s="192"/>
      <c r="G32" s="193"/>
      <c r="H32" s="194"/>
      <c r="I32" s="195"/>
      <c r="J32" s="196"/>
      <c r="K32" s="197"/>
      <c r="L32" s="198"/>
      <c r="M32" s="199"/>
      <c r="N32" s="194"/>
      <c r="O32" s="195"/>
      <c r="P32" s="196"/>
      <c r="Q32" s="170"/>
      <c r="R32" s="189"/>
      <c r="S32" s="199"/>
      <c r="T32" s="194"/>
      <c r="U32" s="195"/>
      <c r="V32" s="196"/>
      <c r="W32" s="197"/>
      <c r="X32" s="189"/>
      <c r="Y32" s="199"/>
      <c r="Z32" s="194"/>
      <c r="AA32" s="195"/>
      <c r="AB32" s="28"/>
    </row>
    <row r="33" spans="1:28" s="42" customFormat="1" ht="15" customHeight="1" thickBot="1">
      <c r="A33" s="31"/>
      <c r="B33" s="32" t="str">
        <f>CONCATENATE(FIXED(COUNTA(B5:B28),0,0),"　店")</f>
        <v>23　店</v>
      </c>
      <c r="C33" s="55"/>
      <c r="D33" s="15">
        <f>SUM(D5:D32)</f>
        <v>53650</v>
      </c>
      <c r="E33" s="34"/>
      <c r="F33" s="35">
        <f>SUM(F5:F32)</f>
        <v>0</v>
      </c>
      <c r="G33" s="36">
        <f>SUM(G5:G32)</f>
        <v>0</v>
      </c>
      <c r="H33" s="37"/>
      <c r="I33" s="127">
        <f>SUM(I5:I32)</f>
        <v>0</v>
      </c>
      <c r="J33" s="38"/>
      <c r="K33" s="13" t="str">
        <f>CONCATENATE(FIXED(COUNTA(K5:K32),0,0),"　店")</f>
        <v>6　店</v>
      </c>
      <c r="L33" s="39"/>
      <c r="M33" s="19">
        <f>SUM(M5:M32)</f>
        <v>7700</v>
      </c>
      <c r="N33" s="40"/>
      <c r="O33" s="125">
        <f>SUM(O5:O32)</f>
        <v>0</v>
      </c>
      <c r="P33" s="38"/>
      <c r="Q33" s="13" t="str">
        <f>CONCATENATE(FIXED(COUNTA(Q5:Q32),0,0),"　店")</f>
        <v>4　店</v>
      </c>
      <c r="R33" s="39"/>
      <c r="S33" s="19">
        <f>SUM(S5:S32)</f>
        <v>1800</v>
      </c>
      <c r="T33" s="40"/>
      <c r="U33" s="125">
        <f>SUM(U5:U32)</f>
        <v>0</v>
      </c>
      <c r="V33" s="38"/>
      <c r="W33" s="13" t="str">
        <f>CONCATENATE(FIXED(COUNTA(W5:W32),0,0),"　店")</f>
        <v>3　店</v>
      </c>
      <c r="X33" s="39"/>
      <c r="Y33" s="19">
        <f>SUM(Y5:Y32)</f>
        <v>1950</v>
      </c>
      <c r="Z33" s="40"/>
      <c r="AA33" s="125">
        <f>SUM(AA5:AA32)</f>
        <v>0</v>
      </c>
      <c r="AB33" s="41"/>
    </row>
    <row r="34" spans="1:32" s="43" customFormat="1" ht="13.5">
      <c r="A34" s="106"/>
      <c r="B34" s="44"/>
      <c r="C34" s="44"/>
      <c r="D34" s="44"/>
      <c r="G34" s="45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265">
        <f>'表紙'!S3</f>
        <v>0</v>
      </c>
      <c r="AB34" s="104"/>
      <c r="AC34" s="105"/>
      <c r="AD34" s="105"/>
      <c r="AE34" s="105"/>
      <c r="AF34" s="105"/>
    </row>
    <row r="35" spans="1:28" ht="13.5">
      <c r="A35" s="43"/>
      <c r="B35" s="44"/>
      <c r="C35" s="44"/>
      <c r="D35" s="446"/>
      <c r="E35" s="446"/>
      <c r="F35" s="446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200">
        <f>'表紙'!U22</f>
        <v>42887</v>
      </c>
    </row>
  </sheetData>
  <sheetProtection formatCells="0"/>
  <mergeCells count="13">
    <mergeCell ref="K1:S1"/>
    <mergeCell ref="K2:S2"/>
    <mergeCell ref="P4:T4"/>
    <mergeCell ref="AB6:AB9"/>
    <mergeCell ref="W1:AA1"/>
    <mergeCell ref="W2:Y2"/>
    <mergeCell ref="V4:Z4"/>
    <mergeCell ref="D35:F35"/>
    <mergeCell ref="C1:H2"/>
    <mergeCell ref="A4:E4"/>
    <mergeCell ref="G4:H4"/>
    <mergeCell ref="J4:N4"/>
    <mergeCell ref="B3:D3"/>
  </mergeCells>
  <dataValidations count="4">
    <dataValidation type="whole" operator="lessThanOrEqual" showInputMessage="1" showErrorMessage="1" sqref="AG3:IV65536 AC3:AF33 AC35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4"/>
    <dataValidation type="whole" operator="lessThanOrEqual" allowBlank="1" showInputMessage="1" showErrorMessage="1" sqref="F5:F32 I5:I32 O5:O32 AA5:AA32 U9:U32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K1:K2" unlocked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7"/>
  <sheetViews>
    <sheetView showGridLines="0" showZeros="0" view="pageBreakPreview" zoomScaleNormal="90" zoomScaleSheetLayoutView="100" zoomScalePageLayoutView="0" workbookViewId="0" topLeftCell="A1">
      <pane ySplit="2" topLeftCell="A3" activePane="bottomLeft" state="frozen"/>
      <selection pane="topLeft" activeCell="S11" sqref="S11"/>
      <selection pane="bottomLeft" activeCell="AB19" sqref="AB19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SUM(F14,I14,O14,U14,AA14,F35,I35,O35,U35,AA35)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321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D14+G14+M14+S14+Y14</f>
        <v>18400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261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266"/>
      <c r="B5" s="132" t="s">
        <v>198</v>
      </c>
      <c r="C5" s="139" t="s">
        <v>333</v>
      </c>
      <c r="D5" s="134">
        <v>3300</v>
      </c>
      <c r="E5" s="165"/>
      <c r="F5" s="121"/>
      <c r="G5" s="166"/>
      <c r="H5" s="167"/>
      <c r="I5" s="123"/>
      <c r="J5" s="166"/>
      <c r="K5" s="168" t="s">
        <v>195</v>
      </c>
      <c r="L5" s="169"/>
      <c r="M5" s="148">
        <v>1300</v>
      </c>
      <c r="N5" s="167"/>
      <c r="O5" s="123"/>
      <c r="P5" s="204"/>
      <c r="Q5" s="226" t="s">
        <v>446</v>
      </c>
      <c r="R5" s="139"/>
      <c r="S5" s="148">
        <v>150</v>
      </c>
      <c r="T5" s="167"/>
      <c r="U5" s="220"/>
      <c r="V5" s="204"/>
      <c r="W5" s="168" t="s">
        <v>479</v>
      </c>
      <c r="X5" s="232"/>
      <c r="Y5" s="148">
        <v>750</v>
      </c>
      <c r="Z5" s="167"/>
      <c r="AA5" s="123"/>
      <c r="AB5" s="58"/>
    </row>
    <row r="6" spans="1:28" ht="15" customHeight="1">
      <c r="A6" s="245"/>
      <c r="B6" s="136" t="s">
        <v>195</v>
      </c>
      <c r="C6" s="139" t="s">
        <v>333</v>
      </c>
      <c r="D6" s="138">
        <v>1300</v>
      </c>
      <c r="E6" s="171"/>
      <c r="F6" s="122"/>
      <c r="G6" s="172"/>
      <c r="H6" s="173"/>
      <c r="I6" s="124"/>
      <c r="J6" s="172"/>
      <c r="K6" s="170" t="s">
        <v>196</v>
      </c>
      <c r="L6" s="174"/>
      <c r="M6" s="149">
        <v>1250</v>
      </c>
      <c r="N6" s="173"/>
      <c r="O6" s="124"/>
      <c r="P6" s="176"/>
      <c r="Q6" s="170"/>
      <c r="R6" s="139"/>
      <c r="S6" s="149"/>
      <c r="T6" s="173"/>
      <c r="U6" s="175"/>
      <c r="V6" s="176"/>
      <c r="W6" s="170" t="s">
        <v>480</v>
      </c>
      <c r="X6" s="222"/>
      <c r="Y6" s="150">
        <v>700</v>
      </c>
      <c r="Z6" s="173"/>
      <c r="AA6" s="124"/>
      <c r="AB6" s="391" t="s">
        <v>414</v>
      </c>
    </row>
    <row r="7" spans="1:28" ht="15" customHeight="1">
      <c r="A7" s="245"/>
      <c r="B7" s="136" t="s">
        <v>199</v>
      </c>
      <c r="C7" s="139" t="s">
        <v>333</v>
      </c>
      <c r="D7" s="138">
        <v>1250</v>
      </c>
      <c r="E7" s="171"/>
      <c r="F7" s="122"/>
      <c r="G7" s="172"/>
      <c r="H7" s="173"/>
      <c r="I7" s="124"/>
      <c r="J7" s="172"/>
      <c r="K7" s="170"/>
      <c r="L7" s="174"/>
      <c r="M7" s="150"/>
      <c r="N7" s="173"/>
      <c r="O7" s="175"/>
      <c r="P7" s="176"/>
      <c r="Q7" s="170"/>
      <c r="R7" s="139"/>
      <c r="S7" s="150"/>
      <c r="T7" s="173"/>
      <c r="U7" s="175"/>
      <c r="V7" s="176"/>
      <c r="W7" s="170" t="s">
        <v>481</v>
      </c>
      <c r="X7" s="222"/>
      <c r="Y7" s="150">
        <v>900</v>
      </c>
      <c r="Z7" s="173"/>
      <c r="AA7" s="124"/>
      <c r="AB7" s="50" t="s">
        <v>415</v>
      </c>
    </row>
    <row r="8" spans="1:28" ht="15" customHeight="1">
      <c r="A8" s="245"/>
      <c r="B8" s="136" t="s">
        <v>196</v>
      </c>
      <c r="C8" s="139" t="s">
        <v>329</v>
      </c>
      <c r="D8" s="138">
        <v>2550</v>
      </c>
      <c r="E8" s="171"/>
      <c r="F8" s="122"/>
      <c r="G8" s="172"/>
      <c r="H8" s="173"/>
      <c r="I8" s="124"/>
      <c r="J8" s="172"/>
      <c r="K8" s="170"/>
      <c r="L8" s="174"/>
      <c r="M8" s="150"/>
      <c r="N8" s="173"/>
      <c r="O8" s="175"/>
      <c r="P8" s="176"/>
      <c r="Q8" s="170"/>
      <c r="R8" s="139"/>
      <c r="S8" s="149"/>
      <c r="T8" s="173"/>
      <c r="U8" s="124"/>
      <c r="V8" s="176"/>
      <c r="W8" s="170"/>
      <c r="X8" s="222"/>
      <c r="Y8" s="150"/>
      <c r="Z8" s="173"/>
      <c r="AA8" s="175"/>
      <c r="AB8" s="48" t="s">
        <v>416</v>
      </c>
    </row>
    <row r="9" spans="1:28" ht="15" customHeight="1">
      <c r="A9" s="245"/>
      <c r="B9" s="136" t="s">
        <v>413</v>
      </c>
      <c r="C9" s="139" t="s">
        <v>333</v>
      </c>
      <c r="D9" s="138">
        <v>1600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/>
      <c r="R9" s="139"/>
      <c r="S9" s="150"/>
      <c r="T9" s="173"/>
      <c r="U9" s="124"/>
      <c r="V9" s="176"/>
      <c r="W9" s="170"/>
      <c r="X9" s="222"/>
      <c r="Y9" s="150"/>
      <c r="Z9" s="173"/>
      <c r="AA9" s="175"/>
      <c r="AB9" s="48" t="s">
        <v>532</v>
      </c>
    </row>
    <row r="10" spans="1:28" ht="15" customHeight="1">
      <c r="A10" s="245"/>
      <c r="B10" s="237" t="s">
        <v>478</v>
      </c>
      <c r="C10" s="139" t="s">
        <v>333</v>
      </c>
      <c r="D10" s="138">
        <v>2300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249"/>
      <c r="R10" s="139"/>
      <c r="S10" s="150"/>
      <c r="T10" s="173"/>
      <c r="U10" s="124"/>
      <c r="V10" s="176"/>
      <c r="W10" s="170"/>
      <c r="X10" s="222"/>
      <c r="Y10" s="150"/>
      <c r="Z10" s="173"/>
      <c r="AA10" s="175"/>
      <c r="AB10" s="48" t="s">
        <v>533</v>
      </c>
    </row>
    <row r="11" spans="1:28" ht="15" customHeight="1">
      <c r="A11" s="245"/>
      <c r="B11" s="136" t="s">
        <v>197</v>
      </c>
      <c r="C11" s="139" t="s">
        <v>329</v>
      </c>
      <c r="D11" s="138">
        <v>1050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9"/>
      <c r="P11" s="176"/>
      <c r="Q11" s="170"/>
      <c r="R11" s="139"/>
      <c r="S11" s="150"/>
      <c r="T11" s="173"/>
      <c r="U11" s="175"/>
      <c r="V11" s="176"/>
      <c r="W11" s="170"/>
      <c r="X11" s="267"/>
      <c r="Y11" s="150"/>
      <c r="Z11" s="173"/>
      <c r="AA11" s="175"/>
      <c r="AB11" s="379" t="s">
        <v>443</v>
      </c>
    </row>
    <row r="12" spans="1:28" ht="15" customHeight="1">
      <c r="A12" s="268"/>
      <c r="B12" s="269"/>
      <c r="C12" s="270"/>
      <c r="D12" s="271"/>
      <c r="E12" s="272"/>
      <c r="F12" s="239"/>
      <c r="G12" s="273"/>
      <c r="H12" s="235"/>
      <c r="I12" s="183"/>
      <c r="J12" s="274"/>
      <c r="K12" s="227"/>
      <c r="L12" s="275"/>
      <c r="M12" s="234"/>
      <c r="N12" s="235"/>
      <c r="O12" s="184"/>
      <c r="P12" s="274"/>
      <c r="Q12" s="227"/>
      <c r="R12" s="270"/>
      <c r="S12" s="234"/>
      <c r="T12" s="235"/>
      <c r="U12" s="175"/>
      <c r="V12" s="274"/>
      <c r="W12" s="227"/>
      <c r="X12" s="276"/>
      <c r="Y12" s="234"/>
      <c r="Z12" s="235"/>
      <c r="AA12" s="175"/>
      <c r="AB12" s="27"/>
    </row>
    <row r="13" spans="1:28" ht="15" customHeight="1">
      <c r="A13" s="277"/>
      <c r="B13" s="188"/>
      <c r="C13" s="189"/>
      <c r="D13" s="190"/>
      <c r="E13" s="191"/>
      <c r="F13" s="192"/>
      <c r="G13" s="193"/>
      <c r="H13" s="194"/>
      <c r="I13" s="195"/>
      <c r="J13" s="196"/>
      <c r="K13" s="197"/>
      <c r="L13" s="198"/>
      <c r="M13" s="199"/>
      <c r="N13" s="194"/>
      <c r="O13" s="195"/>
      <c r="P13" s="196"/>
      <c r="Q13" s="197"/>
      <c r="R13" s="189"/>
      <c r="S13" s="199"/>
      <c r="T13" s="194"/>
      <c r="U13" s="278"/>
      <c r="V13" s="196"/>
      <c r="W13" s="197"/>
      <c r="X13" s="279"/>
      <c r="Y13" s="199"/>
      <c r="Z13" s="194"/>
      <c r="AA13" s="179"/>
      <c r="AB13" s="74"/>
    </row>
    <row r="14" spans="1:28" s="42" customFormat="1" ht="15" customHeight="1" thickBot="1">
      <c r="A14" s="31"/>
      <c r="B14" s="32" t="str">
        <f>CONCATENATE(FIXED(COUNTA(B5:B11),0,0),"　店")</f>
        <v>7　店</v>
      </c>
      <c r="C14" s="33"/>
      <c r="D14" s="15">
        <f>SUM(D5:D13)</f>
        <v>13350</v>
      </c>
      <c r="E14" s="34"/>
      <c r="F14" s="35">
        <f>SUM(F5:F13)</f>
        <v>0</v>
      </c>
      <c r="G14" s="36">
        <f>SUM(G5:G13)</f>
        <v>0</v>
      </c>
      <c r="H14" s="37"/>
      <c r="I14" s="127">
        <f>SUM(I5:I13)</f>
        <v>0</v>
      </c>
      <c r="J14" s="38"/>
      <c r="K14" s="13" t="str">
        <f>CONCATENATE(FIXED(COUNTA(K5:K13),0,0),"　店")</f>
        <v>2　店</v>
      </c>
      <c r="L14" s="39"/>
      <c r="M14" s="19">
        <f>SUM(M5:M13)</f>
        <v>2550</v>
      </c>
      <c r="N14" s="40"/>
      <c r="O14" s="125">
        <f>SUM(O5:O13)</f>
        <v>0</v>
      </c>
      <c r="P14" s="38"/>
      <c r="Q14" s="13" t="str">
        <f>CONCATENATE(FIXED(COUNTA(Q5:Q13),0,0),"　店")</f>
        <v>1　店</v>
      </c>
      <c r="R14" s="39"/>
      <c r="S14" s="19">
        <f>SUM(S5:S13)</f>
        <v>150</v>
      </c>
      <c r="T14" s="40"/>
      <c r="U14" s="125">
        <f>SUM(U5:U13)</f>
        <v>0</v>
      </c>
      <c r="V14" s="38"/>
      <c r="W14" s="13" t="str">
        <f>CONCATENATE(FIXED(COUNTA(W5:W13),0,0),"　店")</f>
        <v>3　店</v>
      </c>
      <c r="X14" s="60"/>
      <c r="Y14" s="19">
        <f>SUM(Y5:Y13)</f>
        <v>2350</v>
      </c>
      <c r="Z14" s="40"/>
      <c r="AA14" s="125">
        <f>SUM(AA5:AA13)</f>
        <v>0</v>
      </c>
      <c r="AB14" s="83"/>
    </row>
    <row r="15" spans="1:28" ht="24.75" customHeight="1" thickBot="1">
      <c r="A15" s="43"/>
      <c r="B15" s="436" t="s">
        <v>322</v>
      </c>
      <c r="C15" s="436"/>
      <c r="D15" s="436"/>
      <c r="E15" s="160"/>
      <c r="F15" s="160"/>
      <c r="G15" s="14" t="s">
        <v>7</v>
      </c>
      <c r="H15" s="161"/>
      <c r="I15" s="43"/>
      <c r="J15" s="161"/>
      <c r="K15" s="14">
        <f>D35+G35+M35+S35+Y35</f>
        <v>33400</v>
      </c>
      <c r="L15" s="43"/>
      <c r="M15" s="162" t="s">
        <v>6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28" ht="15" customHeight="1">
      <c r="A16" s="421" t="s">
        <v>8</v>
      </c>
      <c r="B16" s="422"/>
      <c r="C16" s="422"/>
      <c r="D16" s="422"/>
      <c r="E16" s="423"/>
      <c r="F16" s="163" t="s">
        <v>9</v>
      </c>
      <c r="G16" s="424"/>
      <c r="H16" s="425"/>
      <c r="I16" s="164"/>
      <c r="J16" s="417" t="s">
        <v>10</v>
      </c>
      <c r="K16" s="426"/>
      <c r="L16" s="426"/>
      <c r="M16" s="426"/>
      <c r="N16" s="425"/>
      <c r="O16" s="164" t="s">
        <v>9</v>
      </c>
      <c r="P16" s="417" t="s">
        <v>11</v>
      </c>
      <c r="Q16" s="418"/>
      <c r="R16" s="418"/>
      <c r="S16" s="418"/>
      <c r="T16" s="419"/>
      <c r="U16" s="164" t="s">
        <v>9</v>
      </c>
      <c r="V16" s="417" t="s">
        <v>12</v>
      </c>
      <c r="W16" s="418"/>
      <c r="X16" s="418"/>
      <c r="Y16" s="418"/>
      <c r="Z16" s="419"/>
      <c r="AA16" s="164" t="s">
        <v>9</v>
      </c>
      <c r="AB16" s="25" t="s">
        <v>305</v>
      </c>
    </row>
    <row r="17" spans="1:28" ht="15" customHeight="1">
      <c r="A17" s="147" t="s">
        <v>307</v>
      </c>
      <c r="B17" s="132" t="s">
        <v>200</v>
      </c>
      <c r="C17" s="133" t="s">
        <v>447</v>
      </c>
      <c r="D17" s="134">
        <v>2750</v>
      </c>
      <c r="E17" s="165"/>
      <c r="F17" s="121"/>
      <c r="G17" s="166"/>
      <c r="H17" s="167"/>
      <c r="I17" s="123"/>
      <c r="J17" s="204"/>
      <c r="K17" s="168" t="s">
        <v>238</v>
      </c>
      <c r="L17" s="169"/>
      <c r="M17" s="148">
        <v>900</v>
      </c>
      <c r="N17" s="167"/>
      <c r="O17" s="123"/>
      <c r="P17" s="204"/>
      <c r="Q17" s="168" t="s">
        <v>238</v>
      </c>
      <c r="R17" s="133"/>
      <c r="S17" s="148">
        <v>400</v>
      </c>
      <c r="T17" s="167"/>
      <c r="U17" s="123"/>
      <c r="V17" s="204"/>
      <c r="W17" s="168" t="s">
        <v>204</v>
      </c>
      <c r="X17" s="133"/>
      <c r="Y17" s="148">
        <v>550</v>
      </c>
      <c r="Z17" s="167"/>
      <c r="AA17" s="123"/>
      <c r="AB17" s="390" t="s">
        <v>421</v>
      </c>
    </row>
    <row r="18" spans="1:28" ht="15" customHeight="1">
      <c r="A18" s="245"/>
      <c r="B18" s="136" t="s">
        <v>202</v>
      </c>
      <c r="C18" s="139" t="s">
        <v>447</v>
      </c>
      <c r="D18" s="138">
        <v>2700</v>
      </c>
      <c r="E18" s="171"/>
      <c r="F18" s="122"/>
      <c r="G18" s="172"/>
      <c r="H18" s="173"/>
      <c r="I18" s="124"/>
      <c r="J18" s="176"/>
      <c r="K18" s="170" t="s">
        <v>239</v>
      </c>
      <c r="L18" s="174"/>
      <c r="M18" s="150">
        <v>500</v>
      </c>
      <c r="N18" s="173"/>
      <c r="O18" s="124"/>
      <c r="P18" s="176"/>
      <c r="Q18" s="170"/>
      <c r="R18" s="139"/>
      <c r="S18" s="280">
        <v>0</v>
      </c>
      <c r="T18" s="173"/>
      <c r="U18" s="124"/>
      <c r="V18" s="176"/>
      <c r="W18" s="170" t="s">
        <v>202</v>
      </c>
      <c r="X18" s="139"/>
      <c r="Y18" s="150">
        <v>400</v>
      </c>
      <c r="Z18" s="173"/>
      <c r="AA18" s="124"/>
      <c r="AB18" s="48" t="s">
        <v>534</v>
      </c>
    </row>
    <row r="19" spans="1:28" ht="15" customHeight="1">
      <c r="A19" s="245"/>
      <c r="B19" s="136" t="s">
        <v>417</v>
      </c>
      <c r="C19" s="139" t="s">
        <v>447</v>
      </c>
      <c r="D19" s="138">
        <v>2100</v>
      </c>
      <c r="E19" s="171"/>
      <c r="F19" s="213"/>
      <c r="G19" s="172"/>
      <c r="H19" s="173"/>
      <c r="I19" s="175"/>
      <c r="J19" s="176"/>
      <c r="K19" s="170"/>
      <c r="L19" s="174"/>
      <c r="M19" s="150"/>
      <c r="N19" s="173"/>
      <c r="O19" s="175"/>
      <c r="P19" s="176"/>
      <c r="Q19" s="170"/>
      <c r="R19" s="139"/>
      <c r="S19" s="281"/>
      <c r="T19" s="173"/>
      <c r="U19" s="124"/>
      <c r="V19" s="176"/>
      <c r="W19" s="170" t="s">
        <v>207</v>
      </c>
      <c r="X19" s="139"/>
      <c r="Y19" s="150">
        <v>550</v>
      </c>
      <c r="Z19" s="173"/>
      <c r="AA19" s="124"/>
      <c r="AB19" s="48" t="s">
        <v>422</v>
      </c>
    </row>
    <row r="20" spans="1:28" ht="15" customHeight="1">
      <c r="A20" s="245"/>
      <c r="B20" s="136" t="s">
        <v>201</v>
      </c>
      <c r="C20" s="139" t="s">
        <v>329</v>
      </c>
      <c r="D20" s="138">
        <v>2200</v>
      </c>
      <c r="E20" s="171"/>
      <c r="F20" s="122"/>
      <c r="G20" s="172"/>
      <c r="H20" s="173"/>
      <c r="I20" s="124"/>
      <c r="J20" s="176"/>
      <c r="K20" s="170"/>
      <c r="L20" s="174"/>
      <c r="M20" s="150"/>
      <c r="N20" s="173"/>
      <c r="O20" s="175"/>
      <c r="P20" s="176"/>
      <c r="Q20" s="170"/>
      <c r="R20" s="139"/>
      <c r="S20" s="281"/>
      <c r="T20" s="173"/>
      <c r="U20" s="175"/>
      <c r="V20" s="176"/>
      <c r="W20" s="170" t="s">
        <v>240</v>
      </c>
      <c r="X20" s="139"/>
      <c r="Y20" s="150">
        <v>300</v>
      </c>
      <c r="Z20" s="173"/>
      <c r="AA20" s="124"/>
      <c r="AB20" s="48" t="s">
        <v>423</v>
      </c>
    </row>
    <row r="21" spans="1:28" ht="15" customHeight="1">
      <c r="A21" s="245"/>
      <c r="B21" s="136" t="s">
        <v>203</v>
      </c>
      <c r="C21" s="137" t="s">
        <v>333</v>
      </c>
      <c r="D21" s="138">
        <v>1650</v>
      </c>
      <c r="E21" s="171"/>
      <c r="F21" s="122"/>
      <c r="G21" s="172"/>
      <c r="H21" s="173"/>
      <c r="I21" s="124"/>
      <c r="J21" s="176"/>
      <c r="K21" s="170"/>
      <c r="L21" s="174"/>
      <c r="M21" s="150"/>
      <c r="N21" s="173"/>
      <c r="O21" s="183"/>
      <c r="P21" s="176"/>
      <c r="Q21" s="170"/>
      <c r="R21" s="139"/>
      <c r="S21" s="281"/>
      <c r="T21" s="173"/>
      <c r="U21" s="175"/>
      <c r="V21" s="176"/>
      <c r="W21" s="170"/>
      <c r="X21" s="139"/>
      <c r="Y21" s="150"/>
      <c r="Z21" s="173"/>
      <c r="AA21" s="175"/>
      <c r="AB21" s="48" t="s">
        <v>482</v>
      </c>
    </row>
    <row r="22" spans="1:28" ht="15" customHeight="1">
      <c r="A22" s="245"/>
      <c r="B22" s="136" t="s">
        <v>204</v>
      </c>
      <c r="C22" s="139" t="s">
        <v>333</v>
      </c>
      <c r="D22" s="138">
        <v>2600</v>
      </c>
      <c r="E22" s="171"/>
      <c r="F22" s="122"/>
      <c r="G22" s="172"/>
      <c r="H22" s="173"/>
      <c r="I22" s="124"/>
      <c r="J22" s="176"/>
      <c r="K22" s="170"/>
      <c r="L22" s="174"/>
      <c r="M22" s="150"/>
      <c r="N22" s="173"/>
      <c r="O22" s="184"/>
      <c r="P22" s="176"/>
      <c r="Q22" s="170"/>
      <c r="R22" s="139"/>
      <c r="S22" s="150"/>
      <c r="T22" s="173"/>
      <c r="U22" s="175"/>
      <c r="V22" s="176"/>
      <c r="W22" s="170"/>
      <c r="X22" s="139"/>
      <c r="Y22" s="150"/>
      <c r="Z22" s="173"/>
      <c r="AA22" s="175"/>
      <c r="AB22" s="379" t="s">
        <v>483</v>
      </c>
    </row>
    <row r="23" spans="1:28" ht="15" customHeight="1">
      <c r="A23" s="245"/>
      <c r="B23" s="246" t="s">
        <v>418</v>
      </c>
      <c r="C23" s="139" t="s">
        <v>333</v>
      </c>
      <c r="D23" s="138">
        <v>1750</v>
      </c>
      <c r="E23" s="171"/>
      <c r="F23" s="122"/>
      <c r="G23" s="172"/>
      <c r="H23" s="173"/>
      <c r="I23" s="124"/>
      <c r="J23" s="176"/>
      <c r="K23" s="170"/>
      <c r="L23" s="174"/>
      <c r="M23" s="150"/>
      <c r="N23" s="173"/>
      <c r="O23" s="184"/>
      <c r="P23" s="176"/>
      <c r="Q23" s="170"/>
      <c r="R23" s="139"/>
      <c r="S23" s="150"/>
      <c r="T23" s="173"/>
      <c r="U23" s="184"/>
      <c r="V23" s="176"/>
      <c r="W23" s="170"/>
      <c r="X23" s="262"/>
      <c r="Y23" s="150"/>
      <c r="Z23" s="173"/>
      <c r="AA23" s="183"/>
      <c r="AB23" s="48"/>
    </row>
    <row r="24" spans="1:28" ht="15" customHeight="1">
      <c r="A24" s="245"/>
      <c r="B24" s="246" t="s">
        <v>419</v>
      </c>
      <c r="C24" s="139" t="s">
        <v>333</v>
      </c>
      <c r="D24" s="138">
        <v>1500</v>
      </c>
      <c r="E24" s="171"/>
      <c r="F24" s="122"/>
      <c r="G24" s="172"/>
      <c r="H24" s="173"/>
      <c r="I24" s="124"/>
      <c r="J24" s="176"/>
      <c r="K24" s="170"/>
      <c r="L24" s="174"/>
      <c r="M24" s="150"/>
      <c r="N24" s="173"/>
      <c r="O24" s="184"/>
      <c r="P24" s="176"/>
      <c r="Q24" s="249"/>
      <c r="R24" s="139"/>
      <c r="S24" s="150"/>
      <c r="T24" s="173"/>
      <c r="U24" s="183"/>
      <c r="V24" s="176"/>
      <c r="W24" s="170"/>
      <c r="X24" s="262"/>
      <c r="Y24" s="150"/>
      <c r="Z24" s="173"/>
      <c r="AA24" s="184"/>
      <c r="AB24" s="453" t="s">
        <v>509</v>
      </c>
    </row>
    <row r="25" spans="1:28" ht="15" customHeight="1">
      <c r="A25" s="245"/>
      <c r="B25" s="136" t="s">
        <v>205</v>
      </c>
      <c r="C25" s="139" t="s">
        <v>333</v>
      </c>
      <c r="D25" s="138">
        <v>1550</v>
      </c>
      <c r="E25" s="43"/>
      <c r="F25" s="122"/>
      <c r="G25" s="282"/>
      <c r="H25" s="173"/>
      <c r="I25" s="124"/>
      <c r="J25" s="176"/>
      <c r="K25" s="170"/>
      <c r="L25" s="174"/>
      <c r="M25" s="149"/>
      <c r="N25" s="173"/>
      <c r="O25" s="184"/>
      <c r="P25" s="176"/>
      <c r="Q25" s="170"/>
      <c r="R25" s="139"/>
      <c r="S25" s="149"/>
      <c r="T25" s="173"/>
      <c r="U25" s="184"/>
      <c r="V25" s="176"/>
      <c r="W25" s="170"/>
      <c r="X25" s="139"/>
      <c r="Y25" s="150"/>
      <c r="Z25" s="173"/>
      <c r="AA25" s="184"/>
      <c r="AB25" s="453"/>
    </row>
    <row r="26" spans="1:28" ht="15" customHeight="1">
      <c r="A26" s="245"/>
      <c r="B26" s="136" t="s">
        <v>206</v>
      </c>
      <c r="C26" s="139" t="s">
        <v>329</v>
      </c>
      <c r="D26" s="138">
        <v>1250</v>
      </c>
      <c r="E26" s="283"/>
      <c r="F26" s="122"/>
      <c r="G26" s="284"/>
      <c r="H26" s="173"/>
      <c r="I26" s="124"/>
      <c r="J26" s="176"/>
      <c r="K26" s="170"/>
      <c r="L26" s="174"/>
      <c r="M26" s="149"/>
      <c r="N26" s="173"/>
      <c r="O26" s="184"/>
      <c r="P26" s="176"/>
      <c r="Q26" s="170"/>
      <c r="R26" s="139"/>
      <c r="S26" s="149"/>
      <c r="T26" s="173"/>
      <c r="U26" s="184"/>
      <c r="V26" s="176"/>
      <c r="W26" s="170"/>
      <c r="X26" s="139"/>
      <c r="Y26" s="150"/>
      <c r="Z26" s="173"/>
      <c r="AA26" s="184"/>
      <c r="AB26" s="27"/>
    </row>
    <row r="27" spans="1:28" ht="15" customHeight="1">
      <c r="A27" s="245"/>
      <c r="B27" s="136" t="s">
        <v>208</v>
      </c>
      <c r="C27" s="137" t="s">
        <v>333</v>
      </c>
      <c r="D27" s="138">
        <v>1350</v>
      </c>
      <c r="E27" s="171"/>
      <c r="F27" s="122"/>
      <c r="G27" s="172"/>
      <c r="H27" s="173"/>
      <c r="I27" s="12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7"/>
    </row>
    <row r="28" spans="1:28" ht="15" customHeight="1">
      <c r="A28" s="245"/>
      <c r="B28" s="136" t="s">
        <v>209</v>
      </c>
      <c r="C28" s="139" t="s">
        <v>333</v>
      </c>
      <c r="D28" s="138">
        <v>1200</v>
      </c>
      <c r="E28" s="171"/>
      <c r="F28" s="122"/>
      <c r="G28" s="172"/>
      <c r="H28" s="173"/>
      <c r="I28" s="124"/>
      <c r="J28" s="176"/>
      <c r="K28" s="170"/>
      <c r="L28" s="174"/>
      <c r="M28" s="150"/>
      <c r="N28" s="173"/>
      <c r="O28" s="184"/>
      <c r="P28" s="176"/>
      <c r="Q28" s="24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74"/>
    </row>
    <row r="29" spans="1:28" ht="15" customHeight="1">
      <c r="A29" s="245"/>
      <c r="B29" s="136" t="s">
        <v>210</v>
      </c>
      <c r="C29" s="139" t="s">
        <v>333</v>
      </c>
      <c r="D29" s="138">
        <v>4750</v>
      </c>
      <c r="E29" s="171"/>
      <c r="F29" s="122"/>
      <c r="G29" s="172"/>
      <c r="H29" s="173"/>
      <c r="I29" s="124"/>
      <c r="J29" s="176"/>
      <c r="K29" s="170"/>
      <c r="L29" s="174"/>
      <c r="M29" s="150"/>
      <c r="N29" s="173"/>
      <c r="O29" s="184"/>
      <c r="P29" s="176"/>
      <c r="Q29" s="24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</row>
    <row r="30" spans="1:28" ht="15" customHeight="1">
      <c r="A30" s="245"/>
      <c r="B30" s="136" t="s">
        <v>306</v>
      </c>
      <c r="C30" s="139" t="s">
        <v>420</v>
      </c>
      <c r="D30" s="138">
        <v>1150</v>
      </c>
      <c r="E30" s="171"/>
      <c r="F30" s="122"/>
      <c r="G30" s="172"/>
      <c r="H30" s="173"/>
      <c r="I30" s="12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</row>
    <row r="31" spans="1:28" ht="15" customHeight="1">
      <c r="A31" s="245"/>
      <c r="B31" s="136" t="s">
        <v>207</v>
      </c>
      <c r="C31" s="139" t="s">
        <v>333</v>
      </c>
      <c r="D31" s="138">
        <v>1300</v>
      </c>
      <c r="E31" s="171"/>
      <c r="F31" s="122"/>
      <c r="G31" s="177"/>
      <c r="H31" s="173"/>
      <c r="I31" s="12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262"/>
      <c r="Y31" s="150"/>
      <c r="Z31" s="173"/>
      <c r="AA31" s="184"/>
      <c r="AB31" s="28"/>
    </row>
    <row r="32" spans="1:28" ht="15" customHeight="1">
      <c r="A32" s="245"/>
      <c r="B32" s="136"/>
      <c r="C32" s="139"/>
      <c r="D32" s="138"/>
      <c r="E32" s="171"/>
      <c r="F32" s="122"/>
      <c r="G32" s="177"/>
      <c r="H32" s="173"/>
      <c r="I32" s="124"/>
      <c r="J32" s="176"/>
      <c r="K32" s="170"/>
      <c r="L32" s="174"/>
      <c r="M32" s="234"/>
      <c r="N32" s="235"/>
      <c r="O32" s="184"/>
      <c r="P32" s="274"/>
      <c r="Q32" s="240"/>
      <c r="R32" s="139"/>
      <c r="S32" s="234"/>
      <c r="T32" s="235"/>
      <c r="U32" s="184"/>
      <c r="V32" s="176"/>
      <c r="W32" s="170"/>
      <c r="X32" s="262"/>
      <c r="Y32" s="150"/>
      <c r="Z32" s="173"/>
      <c r="AA32" s="184"/>
      <c r="AB32" s="28"/>
    </row>
    <row r="33" spans="1:28" ht="15" customHeight="1">
      <c r="A33" s="268"/>
      <c r="B33" s="285"/>
      <c r="C33" s="207"/>
      <c r="D33" s="138"/>
      <c r="E33" s="171"/>
      <c r="F33" s="181"/>
      <c r="G33" s="172"/>
      <c r="H33" s="235"/>
      <c r="I33" s="179"/>
      <c r="J33" s="274"/>
      <c r="K33" s="170"/>
      <c r="L33" s="174"/>
      <c r="M33" s="234"/>
      <c r="N33" s="235"/>
      <c r="O33" s="184"/>
      <c r="P33" s="274"/>
      <c r="Q33" s="170"/>
      <c r="R33" s="139"/>
      <c r="S33" s="234"/>
      <c r="T33" s="235"/>
      <c r="U33" s="184"/>
      <c r="V33" s="274"/>
      <c r="W33" s="227"/>
      <c r="X33" s="286"/>
      <c r="Y33" s="234"/>
      <c r="Z33" s="235"/>
      <c r="AA33" s="184"/>
      <c r="AB33" s="28"/>
    </row>
    <row r="34" spans="1:28" ht="15" customHeight="1">
      <c r="A34" s="187"/>
      <c r="B34" s="188"/>
      <c r="C34" s="189"/>
      <c r="D34" s="190"/>
      <c r="E34" s="191"/>
      <c r="F34" s="192"/>
      <c r="G34" s="193"/>
      <c r="H34" s="194"/>
      <c r="I34" s="195"/>
      <c r="J34" s="196"/>
      <c r="K34" s="197"/>
      <c r="L34" s="198"/>
      <c r="M34" s="199"/>
      <c r="N34" s="194"/>
      <c r="O34" s="195"/>
      <c r="P34" s="196"/>
      <c r="Q34" s="197"/>
      <c r="R34" s="189"/>
      <c r="S34" s="199"/>
      <c r="T34" s="194"/>
      <c r="U34" s="195"/>
      <c r="V34" s="196"/>
      <c r="W34" s="197"/>
      <c r="X34" s="264"/>
      <c r="Y34" s="199"/>
      <c r="Z34" s="194"/>
      <c r="AA34" s="195"/>
      <c r="AB34" s="74"/>
    </row>
    <row r="35" spans="1:28" s="42" customFormat="1" ht="15" customHeight="1" thickBot="1">
      <c r="A35" s="111"/>
      <c r="B35" s="32" t="str">
        <f>CONCATENATE(FIXED(COUNTA(B17:B34),0,0),"　店")</f>
        <v>15　店</v>
      </c>
      <c r="C35" s="33"/>
      <c r="D35" s="15">
        <f>SUM(D17:E34)</f>
        <v>29800</v>
      </c>
      <c r="E35" s="34"/>
      <c r="F35" s="35">
        <f>SUM(F17:F34)</f>
        <v>0</v>
      </c>
      <c r="G35" s="36">
        <f>SUM(G17:G34)</f>
        <v>0</v>
      </c>
      <c r="H35" s="37"/>
      <c r="I35" s="127">
        <f>SUM(I17:I34)</f>
        <v>0</v>
      </c>
      <c r="J35" s="38"/>
      <c r="K35" s="13" t="str">
        <f>CONCATENATE(FIXED(COUNTA(K17:K34),0,0),"　店")</f>
        <v>2　店</v>
      </c>
      <c r="L35" s="39"/>
      <c r="M35" s="19">
        <f>SUM(M17:M34)</f>
        <v>1400</v>
      </c>
      <c r="N35" s="40"/>
      <c r="O35" s="125">
        <f>SUM(O17:O34)</f>
        <v>0</v>
      </c>
      <c r="P35" s="38"/>
      <c r="Q35" s="13" t="str">
        <f>CONCATENATE(FIXED(COUNTA(Q17:Q34),0,0),"　店")</f>
        <v>1　店</v>
      </c>
      <c r="R35" s="39"/>
      <c r="S35" s="19">
        <f>SUM(S17:S34)</f>
        <v>400</v>
      </c>
      <c r="T35" s="40"/>
      <c r="U35" s="125">
        <f>SUM(U17:U34)</f>
        <v>0</v>
      </c>
      <c r="V35" s="38"/>
      <c r="W35" s="13" t="str">
        <f>CONCATENATE(FIXED(COUNTA(W17:W34),0,0),"　店")</f>
        <v>4　店</v>
      </c>
      <c r="X35" s="39"/>
      <c r="Y35" s="19">
        <f>SUM(Y17:Y34)</f>
        <v>1800</v>
      </c>
      <c r="Z35" s="40"/>
      <c r="AA35" s="125">
        <f>SUM(AA17:AA34)</f>
        <v>0</v>
      </c>
      <c r="AB35" s="83"/>
    </row>
    <row r="36" spans="1:32" s="43" customFormat="1" ht="13.5">
      <c r="A36" s="106"/>
      <c r="B36" s="44"/>
      <c r="C36" s="44"/>
      <c r="D36" s="44"/>
      <c r="G36" s="45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7">
        <f>'表紙'!S3</f>
        <v>0</v>
      </c>
      <c r="AC36" s="105"/>
      <c r="AD36" s="105"/>
      <c r="AE36" s="105"/>
      <c r="AF36" s="105"/>
    </row>
    <row r="37" spans="1:28" ht="13.5">
      <c r="A37" s="43"/>
      <c r="B37" s="44"/>
      <c r="C37" s="44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200">
        <f>'表紙'!U22</f>
        <v>42887</v>
      </c>
    </row>
  </sheetData>
  <sheetProtection formatCells="0"/>
  <mergeCells count="18">
    <mergeCell ref="AB24:AB25"/>
    <mergeCell ref="K1:S1"/>
    <mergeCell ref="G16:H16"/>
    <mergeCell ref="K2:S2"/>
    <mergeCell ref="J16:N16"/>
    <mergeCell ref="P16:T16"/>
    <mergeCell ref="J4:N4"/>
    <mergeCell ref="C1:H2"/>
    <mergeCell ref="B15:D15"/>
    <mergeCell ref="G4:H4"/>
    <mergeCell ref="A4:E4"/>
    <mergeCell ref="W1:AA1"/>
    <mergeCell ref="W2:Y2"/>
    <mergeCell ref="P4:T4"/>
    <mergeCell ref="V4:Z4"/>
    <mergeCell ref="V16:Z16"/>
    <mergeCell ref="A16:E16"/>
    <mergeCell ref="B3:D3"/>
  </mergeCells>
  <dataValidations count="4">
    <dataValidation type="whole" operator="lessThanOrEqual" showInputMessage="1" showErrorMessage="1" sqref="AG3:IV65536 AC3:AF35 AC37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6"/>
    <dataValidation type="whole" operator="lessThanOrEqual" allowBlank="1" showInputMessage="1" showErrorMessage="1" sqref="F5:F13 I5:I13 O5:O13 U5:U13 AA5:AA13 F17:F34 I17:I34 O17:O34 U17:U34 AA17:AA34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B2 K1:K2 AB37" unlockedFormula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42"/>
  <sheetViews>
    <sheetView showGridLines="0" showZeros="0" view="pageBreakPreview" zoomScaleNormal="90" zoomScaleSheetLayoutView="100" zoomScalePageLayoutView="0" workbookViewId="0" topLeftCell="A1">
      <pane ySplit="4" topLeftCell="A20" activePane="bottomLeft" state="frozen"/>
      <selection pane="topLeft" activeCell="S11" sqref="S11"/>
      <selection pane="bottomLeft" activeCell="K27" sqref="K27"/>
    </sheetView>
  </sheetViews>
  <sheetFormatPr defaultColWidth="9.00390625" defaultRowHeight="13.5"/>
  <cols>
    <col min="1" max="1" width="2.3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SUM(F39,I39,O39,U39,AA39)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323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D39+G39+M39+S39+Y39</f>
        <v>58950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372"/>
      <c r="B5" s="132" t="s">
        <v>211</v>
      </c>
      <c r="C5" s="139" t="s">
        <v>333</v>
      </c>
      <c r="D5" s="134">
        <v>2400</v>
      </c>
      <c r="E5" s="165"/>
      <c r="F5" s="121"/>
      <c r="G5" s="166"/>
      <c r="H5" s="167"/>
      <c r="I5" s="123"/>
      <c r="J5" s="166"/>
      <c r="K5" s="168" t="s">
        <v>212</v>
      </c>
      <c r="L5" s="169" t="s">
        <v>342</v>
      </c>
      <c r="M5" s="148">
        <v>1000</v>
      </c>
      <c r="N5" s="167"/>
      <c r="O5" s="123"/>
      <c r="P5" s="204"/>
      <c r="Q5" s="168" t="s">
        <v>227</v>
      </c>
      <c r="R5" s="133" t="s">
        <v>342</v>
      </c>
      <c r="S5" s="148">
        <v>500</v>
      </c>
      <c r="T5" s="167"/>
      <c r="U5" s="123"/>
      <c r="V5" s="204"/>
      <c r="W5" s="168" t="s">
        <v>221</v>
      </c>
      <c r="X5" s="133" t="s">
        <v>342</v>
      </c>
      <c r="Y5" s="148">
        <v>1100</v>
      </c>
      <c r="Z5" s="167"/>
      <c r="AA5" s="123"/>
      <c r="AB5" s="367" t="s">
        <v>308</v>
      </c>
    </row>
    <row r="6" spans="1:28" ht="15" customHeight="1">
      <c r="A6" s="373"/>
      <c r="B6" s="136" t="s">
        <v>212</v>
      </c>
      <c r="C6" s="137" t="s">
        <v>329</v>
      </c>
      <c r="D6" s="138">
        <v>2200</v>
      </c>
      <c r="E6" s="171"/>
      <c r="F6" s="122"/>
      <c r="G6" s="172"/>
      <c r="H6" s="173"/>
      <c r="I6" s="124"/>
      <c r="J6" s="172"/>
      <c r="K6" s="170" t="s">
        <v>224</v>
      </c>
      <c r="L6" s="174" t="s">
        <v>342</v>
      </c>
      <c r="M6" s="149">
        <v>600</v>
      </c>
      <c r="N6" s="173"/>
      <c r="O6" s="124"/>
      <c r="P6" s="176"/>
      <c r="Q6" s="170" t="s">
        <v>218</v>
      </c>
      <c r="R6" s="139" t="s">
        <v>342</v>
      </c>
      <c r="S6" s="149">
        <v>450</v>
      </c>
      <c r="T6" s="173"/>
      <c r="U6" s="124"/>
      <c r="V6" s="176"/>
      <c r="W6" s="170" t="s">
        <v>211</v>
      </c>
      <c r="X6" s="139" t="s">
        <v>342</v>
      </c>
      <c r="Y6" s="150">
        <v>1200</v>
      </c>
      <c r="Z6" s="173"/>
      <c r="AA6" s="124"/>
      <c r="AB6" s="368" t="s">
        <v>324</v>
      </c>
    </row>
    <row r="7" spans="1:28" ht="15" customHeight="1">
      <c r="A7" s="373"/>
      <c r="B7" s="136" t="s">
        <v>213</v>
      </c>
      <c r="C7" s="139" t="s">
        <v>329</v>
      </c>
      <c r="D7" s="138">
        <v>1350</v>
      </c>
      <c r="E7" s="171"/>
      <c r="F7" s="122"/>
      <c r="G7" s="172"/>
      <c r="H7" s="173"/>
      <c r="I7" s="124"/>
      <c r="J7" s="172"/>
      <c r="K7" s="170" t="s">
        <v>232</v>
      </c>
      <c r="L7" s="174" t="s">
        <v>342</v>
      </c>
      <c r="M7" s="150">
        <v>700</v>
      </c>
      <c r="N7" s="173"/>
      <c r="O7" s="124"/>
      <c r="P7" s="176"/>
      <c r="Q7" s="170" t="s">
        <v>235</v>
      </c>
      <c r="R7" s="139" t="s">
        <v>342</v>
      </c>
      <c r="S7" s="150">
        <v>150</v>
      </c>
      <c r="T7" s="173"/>
      <c r="U7" s="124"/>
      <c r="V7" s="176"/>
      <c r="W7" s="392" t="s">
        <v>535</v>
      </c>
      <c r="X7" s="139" t="s">
        <v>342</v>
      </c>
      <c r="Y7" s="150">
        <v>800</v>
      </c>
      <c r="Z7" s="173"/>
      <c r="AA7" s="124"/>
      <c r="AB7" s="382" t="s">
        <v>536</v>
      </c>
    </row>
    <row r="8" spans="1:28" ht="15" customHeight="1">
      <c r="A8" s="373"/>
      <c r="B8" s="136" t="s">
        <v>214</v>
      </c>
      <c r="C8" s="139" t="s">
        <v>329</v>
      </c>
      <c r="D8" s="138">
        <v>1250</v>
      </c>
      <c r="E8" s="171"/>
      <c r="F8" s="122"/>
      <c r="G8" s="172"/>
      <c r="H8" s="173"/>
      <c r="I8" s="124"/>
      <c r="J8" s="172"/>
      <c r="K8" s="170" t="s">
        <v>484</v>
      </c>
      <c r="L8" s="174" t="s">
        <v>342</v>
      </c>
      <c r="M8" s="150">
        <v>600</v>
      </c>
      <c r="N8" s="173"/>
      <c r="O8" s="124"/>
      <c r="P8" s="176"/>
      <c r="Q8" s="170"/>
      <c r="R8" s="139" t="s">
        <v>342</v>
      </c>
      <c r="S8" s="150" t="s">
        <v>342</v>
      </c>
      <c r="T8" s="173"/>
      <c r="U8" s="175"/>
      <c r="V8" s="176"/>
      <c r="W8" s="170" t="s">
        <v>236</v>
      </c>
      <c r="X8" s="139" t="s">
        <v>342</v>
      </c>
      <c r="Y8" s="150">
        <v>100</v>
      </c>
      <c r="Z8" s="173"/>
      <c r="AA8" s="124"/>
      <c r="AB8" s="368"/>
    </row>
    <row r="9" spans="1:28" ht="15" customHeight="1">
      <c r="A9" s="373"/>
      <c r="B9" s="136" t="s">
        <v>216</v>
      </c>
      <c r="C9" s="139" t="s">
        <v>333</v>
      </c>
      <c r="D9" s="138">
        <v>2650</v>
      </c>
      <c r="E9" s="171"/>
      <c r="F9" s="122"/>
      <c r="G9" s="172"/>
      <c r="H9" s="173"/>
      <c r="I9" s="124"/>
      <c r="J9" s="172"/>
      <c r="K9" s="170"/>
      <c r="L9" s="174" t="s">
        <v>342</v>
      </c>
      <c r="M9" s="150" t="s">
        <v>342</v>
      </c>
      <c r="N9" s="173"/>
      <c r="O9" s="175"/>
      <c r="P9" s="176"/>
      <c r="Q9" s="170"/>
      <c r="R9" s="139" t="s">
        <v>342</v>
      </c>
      <c r="S9" s="150" t="s">
        <v>342</v>
      </c>
      <c r="T9" s="173"/>
      <c r="U9" s="175"/>
      <c r="V9" s="176"/>
      <c r="W9" s="170" t="s">
        <v>237</v>
      </c>
      <c r="X9" s="139" t="s">
        <v>342</v>
      </c>
      <c r="Y9" s="150">
        <v>700</v>
      </c>
      <c r="Z9" s="173"/>
      <c r="AA9" s="124"/>
      <c r="AB9" s="368"/>
    </row>
    <row r="10" spans="1:28" ht="15" customHeight="1">
      <c r="A10" s="373"/>
      <c r="B10" s="136" t="s">
        <v>215</v>
      </c>
      <c r="C10" s="139" t="s">
        <v>333</v>
      </c>
      <c r="D10" s="138">
        <v>2200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368"/>
    </row>
    <row r="11" spans="1:28" ht="15" customHeight="1">
      <c r="A11" s="373"/>
      <c r="B11" s="136" t="s">
        <v>217</v>
      </c>
      <c r="C11" s="139" t="s">
        <v>329</v>
      </c>
      <c r="D11" s="138">
        <v>2100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238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369"/>
    </row>
    <row r="12" spans="1:28" ht="15" customHeight="1">
      <c r="A12" s="373"/>
      <c r="B12" s="136" t="s">
        <v>424</v>
      </c>
      <c r="C12" s="139" t="s">
        <v>333</v>
      </c>
      <c r="D12" s="138">
        <v>2350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369"/>
    </row>
    <row r="13" spans="1:28" ht="15" customHeight="1">
      <c r="A13" s="373"/>
      <c r="B13" s="136" t="s">
        <v>425</v>
      </c>
      <c r="C13" s="139" t="s">
        <v>329</v>
      </c>
      <c r="D13" s="138">
        <v>2800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369"/>
    </row>
    <row r="14" spans="1:28" ht="15" customHeight="1">
      <c r="A14" s="373"/>
      <c r="B14" s="136" t="s">
        <v>222</v>
      </c>
      <c r="C14" s="139" t="s">
        <v>333</v>
      </c>
      <c r="D14" s="138">
        <v>1300</v>
      </c>
      <c r="E14" s="171"/>
      <c r="F14" s="122"/>
      <c r="G14" s="177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287"/>
      <c r="W14" s="170"/>
      <c r="X14" s="139"/>
      <c r="Y14" s="150"/>
      <c r="Z14" s="173"/>
      <c r="AA14" s="175"/>
      <c r="AB14" s="369"/>
    </row>
    <row r="15" spans="1:28" ht="15" customHeight="1">
      <c r="A15" s="373" t="s">
        <v>307</v>
      </c>
      <c r="B15" s="136" t="s">
        <v>218</v>
      </c>
      <c r="C15" s="139" t="s">
        <v>333</v>
      </c>
      <c r="D15" s="138">
        <v>1900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287"/>
      <c r="W15" s="170"/>
      <c r="X15" s="139"/>
      <c r="Y15" s="150"/>
      <c r="Z15" s="173"/>
      <c r="AA15" s="175"/>
      <c r="AB15" s="369"/>
    </row>
    <row r="16" spans="1:28" ht="15" customHeight="1">
      <c r="A16" s="374" t="s">
        <v>330</v>
      </c>
      <c r="B16" s="136" t="s">
        <v>224</v>
      </c>
      <c r="C16" s="139" t="s">
        <v>333</v>
      </c>
      <c r="D16" s="138">
        <v>950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287"/>
      <c r="W16" s="170"/>
      <c r="X16" s="139"/>
      <c r="Y16" s="150"/>
      <c r="Z16" s="173"/>
      <c r="AA16" s="175"/>
      <c r="AB16" s="458" t="s">
        <v>429</v>
      </c>
    </row>
    <row r="17" spans="1:28" ht="15" customHeight="1">
      <c r="A17" s="374"/>
      <c r="B17" s="136" t="s">
        <v>225</v>
      </c>
      <c r="C17" s="139" t="s">
        <v>333</v>
      </c>
      <c r="D17" s="138">
        <v>1950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287"/>
      <c r="W17" s="170"/>
      <c r="X17" s="139"/>
      <c r="Y17" s="150"/>
      <c r="Z17" s="173"/>
      <c r="AA17" s="175"/>
      <c r="AB17" s="459"/>
    </row>
    <row r="18" spans="1:28" ht="15" customHeight="1">
      <c r="A18" s="374" t="s">
        <v>332</v>
      </c>
      <c r="B18" s="136" t="s">
        <v>226</v>
      </c>
      <c r="C18" s="139" t="s">
        <v>333</v>
      </c>
      <c r="D18" s="138">
        <v>2400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287"/>
      <c r="W18" s="170"/>
      <c r="X18" s="139"/>
      <c r="Y18" s="150"/>
      <c r="Z18" s="173"/>
      <c r="AA18" s="175"/>
      <c r="AB18" s="369"/>
    </row>
    <row r="19" spans="1:28" ht="15" customHeight="1">
      <c r="A19" s="374"/>
      <c r="B19" s="136" t="s">
        <v>223</v>
      </c>
      <c r="C19" s="139" t="s">
        <v>329</v>
      </c>
      <c r="D19" s="138">
        <v>1150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287"/>
      <c r="W19" s="170"/>
      <c r="X19" s="139"/>
      <c r="Y19" s="150"/>
      <c r="Z19" s="173"/>
      <c r="AA19" s="175"/>
      <c r="AB19" s="458" t="s">
        <v>430</v>
      </c>
    </row>
    <row r="20" spans="1:28" ht="15" customHeight="1">
      <c r="A20" s="374"/>
      <c r="B20" s="136" t="s">
        <v>219</v>
      </c>
      <c r="C20" s="139" t="s">
        <v>329</v>
      </c>
      <c r="D20" s="138">
        <v>2200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287"/>
      <c r="W20" s="170"/>
      <c r="X20" s="139"/>
      <c r="Y20" s="150"/>
      <c r="Z20" s="173"/>
      <c r="AA20" s="175"/>
      <c r="AB20" s="459"/>
    </row>
    <row r="21" spans="1:28" ht="15" customHeight="1">
      <c r="A21" s="374"/>
      <c r="B21" s="136" t="s">
        <v>221</v>
      </c>
      <c r="C21" s="139" t="s">
        <v>329</v>
      </c>
      <c r="D21" s="138">
        <v>1150</v>
      </c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75"/>
      <c r="V21" s="287"/>
      <c r="W21" s="170"/>
      <c r="X21" s="139"/>
      <c r="Y21" s="150"/>
      <c r="Z21" s="173"/>
      <c r="AA21" s="175"/>
      <c r="AB21" s="459"/>
    </row>
    <row r="22" spans="1:28" ht="15" customHeight="1">
      <c r="A22" s="374"/>
      <c r="B22" s="136" t="s">
        <v>228</v>
      </c>
      <c r="C22" s="139" t="s">
        <v>329</v>
      </c>
      <c r="D22" s="138">
        <v>1300</v>
      </c>
      <c r="E22" s="171"/>
      <c r="F22" s="122"/>
      <c r="G22" s="172"/>
      <c r="H22" s="173"/>
      <c r="I22" s="124"/>
      <c r="J22" s="172"/>
      <c r="K22" s="170"/>
      <c r="L22" s="174"/>
      <c r="M22" s="150"/>
      <c r="N22" s="173"/>
      <c r="O22" s="175"/>
      <c r="P22" s="176"/>
      <c r="Q22" s="170"/>
      <c r="R22" s="139"/>
      <c r="S22" s="150"/>
      <c r="T22" s="173"/>
      <c r="U22" s="175"/>
      <c r="V22" s="287"/>
      <c r="W22" s="170"/>
      <c r="X22" s="139"/>
      <c r="Y22" s="150"/>
      <c r="Z22" s="173"/>
      <c r="AA22" s="175"/>
      <c r="AB22" s="458" t="s">
        <v>510</v>
      </c>
    </row>
    <row r="23" spans="1:28" ht="15" customHeight="1">
      <c r="A23" s="374"/>
      <c r="B23" s="136" t="s">
        <v>227</v>
      </c>
      <c r="C23" s="139" t="s">
        <v>329</v>
      </c>
      <c r="D23" s="138">
        <v>1100</v>
      </c>
      <c r="E23" s="171"/>
      <c r="F23" s="122"/>
      <c r="G23" s="172"/>
      <c r="H23" s="173"/>
      <c r="I23" s="124"/>
      <c r="J23" s="172"/>
      <c r="K23" s="170"/>
      <c r="L23" s="174"/>
      <c r="M23" s="150"/>
      <c r="N23" s="173"/>
      <c r="O23" s="175"/>
      <c r="P23" s="176"/>
      <c r="Q23" s="170"/>
      <c r="R23" s="139"/>
      <c r="S23" s="150"/>
      <c r="T23" s="173"/>
      <c r="U23" s="175"/>
      <c r="V23" s="287"/>
      <c r="W23" s="170"/>
      <c r="X23" s="139"/>
      <c r="Y23" s="150"/>
      <c r="Z23" s="173"/>
      <c r="AA23" s="175"/>
      <c r="AB23" s="459"/>
    </row>
    <row r="24" spans="1:28" ht="15" customHeight="1">
      <c r="A24" s="374"/>
      <c r="B24" s="136" t="s">
        <v>220</v>
      </c>
      <c r="C24" s="139" t="s">
        <v>329</v>
      </c>
      <c r="D24" s="138">
        <v>1450</v>
      </c>
      <c r="E24" s="171"/>
      <c r="F24" s="122"/>
      <c r="G24" s="172"/>
      <c r="H24" s="173"/>
      <c r="I24" s="124"/>
      <c r="J24" s="172"/>
      <c r="K24" s="170"/>
      <c r="L24" s="174"/>
      <c r="M24" s="150"/>
      <c r="N24" s="173"/>
      <c r="O24" s="183"/>
      <c r="P24" s="176"/>
      <c r="Q24" s="170"/>
      <c r="R24" s="139"/>
      <c r="S24" s="150"/>
      <c r="T24" s="173"/>
      <c r="U24" s="175"/>
      <c r="V24" s="287"/>
      <c r="W24" s="170"/>
      <c r="X24" s="139"/>
      <c r="Y24" s="150"/>
      <c r="Z24" s="173"/>
      <c r="AA24" s="175"/>
      <c r="AB24" s="459"/>
    </row>
    <row r="25" spans="1:28" ht="15" customHeight="1">
      <c r="A25" s="374" t="s">
        <v>335</v>
      </c>
      <c r="B25" s="136" t="s">
        <v>234</v>
      </c>
      <c r="C25" s="139" t="s">
        <v>333</v>
      </c>
      <c r="D25" s="138">
        <v>1800</v>
      </c>
      <c r="E25" s="171"/>
      <c r="F25" s="122"/>
      <c r="G25" s="172"/>
      <c r="H25" s="173"/>
      <c r="I25" s="124"/>
      <c r="J25" s="172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75"/>
      <c r="V25" s="287"/>
      <c r="W25" s="170"/>
      <c r="X25" s="139"/>
      <c r="Y25" s="150"/>
      <c r="Z25" s="173"/>
      <c r="AA25" s="175"/>
      <c r="AB25" s="370" t="s">
        <v>431</v>
      </c>
    </row>
    <row r="26" spans="1:28" ht="15" customHeight="1">
      <c r="A26" s="374"/>
      <c r="B26" s="136" t="s">
        <v>231</v>
      </c>
      <c r="C26" s="139" t="s">
        <v>333</v>
      </c>
      <c r="D26" s="138">
        <v>2200</v>
      </c>
      <c r="E26" s="171"/>
      <c r="F26" s="122"/>
      <c r="G26" s="177"/>
      <c r="H26" s="173"/>
      <c r="I26" s="124"/>
      <c r="J26" s="172"/>
      <c r="K26" s="170"/>
      <c r="L26" s="174"/>
      <c r="M26" s="150"/>
      <c r="N26" s="173"/>
      <c r="O26" s="184"/>
      <c r="P26" s="176"/>
      <c r="Q26" s="288"/>
      <c r="R26" s="139"/>
      <c r="S26" s="150"/>
      <c r="T26" s="173"/>
      <c r="U26" s="175"/>
      <c r="V26" s="287"/>
      <c r="W26" s="170"/>
      <c r="X26" s="139"/>
      <c r="Y26" s="150"/>
      <c r="Z26" s="173"/>
      <c r="AA26" s="175"/>
      <c r="AB26" s="371" t="s">
        <v>432</v>
      </c>
    </row>
    <row r="27" spans="1:28" ht="15" customHeight="1">
      <c r="A27" s="374"/>
      <c r="B27" s="136" t="s">
        <v>232</v>
      </c>
      <c r="C27" s="139" t="s">
        <v>333</v>
      </c>
      <c r="D27" s="138">
        <v>1700</v>
      </c>
      <c r="E27" s="171"/>
      <c r="F27" s="122"/>
      <c r="G27" s="177"/>
      <c r="H27" s="173"/>
      <c r="I27" s="124"/>
      <c r="J27" s="172"/>
      <c r="K27" s="170"/>
      <c r="L27" s="174"/>
      <c r="M27" s="150"/>
      <c r="N27" s="173"/>
      <c r="O27" s="184"/>
      <c r="P27" s="176"/>
      <c r="Q27" s="288"/>
      <c r="R27" s="139"/>
      <c r="S27" s="150"/>
      <c r="T27" s="173"/>
      <c r="U27" s="175"/>
      <c r="V27" s="287"/>
      <c r="W27" s="170"/>
      <c r="X27" s="139"/>
      <c r="Y27" s="150"/>
      <c r="Z27" s="173"/>
      <c r="AA27" s="175"/>
      <c r="AB27" s="381" t="s">
        <v>485</v>
      </c>
    </row>
    <row r="28" spans="1:28" ht="15" customHeight="1">
      <c r="A28" s="374"/>
      <c r="B28" s="136" t="s">
        <v>233</v>
      </c>
      <c r="C28" s="139" t="s">
        <v>333</v>
      </c>
      <c r="D28" s="138">
        <v>1650</v>
      </c>
      <c r="E28" s="171"/>
      <c r="F28" s="122"/>
      <c r="G28" s="177"/>
      <c r="H28" s="173"/>
      <c r="I28" s="124"/>
      <c r="J28" s="172"/>
      <c r="K28" s="170"/>
      <c r="L28" s="174"/>
      <c r="M28" s="150"/>
      <c r="N28" s="173"/>
      <c r="O28" s="184"/>
      <c r="P28" s="176"/>
      <c r="Q28" s="288"/>
      <c r="R28" s="139"/>
      <c r="S28" s="150"/>
      <c r="T28" s="173"/>
      <c r="U28" s="175"/>
      <c r="V28" s="287"/>
      <c r="W28" s="170"/>
      <c r="X28" s="139"/>
      <c r="Y28" s="150"/>
      <c r="Z28" s="173"/>
      <c r="AA28" s="175"/>
      <c r="AB28" s="369"/>
    </row>
    <row r="29" spans="1:28" ht="15" customHeight="1">
      <c r="A29" s="374"/>
      <c r="B29" s="136" t="s">
        <v>229</v>
      </c>
      <c r="C29" s="289" t="s">
        <v>333</v>
      </c>
      <c r="D29" s="138">
        <v>1900</v>
      </c>
      <c r="E29" s="171"/>
      <c r="F29" s="122"/>
      <c r="G29" s="177"/>
      <c r="H29" s="173"/>
      <c r="I29" s="124"/>
      <c r="J29" s="172"/>
      <c r="K29" s="170"/>
      <c r="L29" s="174"/>
      <c r="M29" s="150"/>
      <c r="N29" s="173"/>
      <c r="O29" s="184"/>
      <c r="P29" s="176"/>
      <c r="Q29" s="288"/>
      <c r="R29" s="139"/>
      <c r="S29" s="150"/>
      <c r="T29" s="173"/>
      <c r="U29" s="175"/>
      <c r="V29" s="287"/>
      <c r="W29" s="170"/>
      <c r="X29" s="139"/>
      <c r="Y29" s="150"/>
      <c r="Z29" s="173"/>
      <c r="AA29" s="175"/>
      <c r="AB29" s="369"/>
    </row>
    <row r="30" spans="1:28" ht="15" customHeight="1">
      <c r="A30" s="374"/>
      <c r="B30" s="136" t="s">
        <v>426</v>
      </c>
      <c r="C30" s="139" t="s">
        <v>333</v>
      </c>
      <c r="D30" s="138">
        <v>900</v>
      </c>
      <c r="E30" s="171"/>
      <c r="F30" s="122"/>
      <c r="G30" s="177"/>
      <c r="H30" s="173"/>
      <c r="I30" s="124"/>
      <c r="J30" s="172"/>
      <c r="K30" s="170"/>
      <c r="L30" s="174"/>
      <c r="M30" s="150"/>
      <c r="N30" s="173"/>
      <c r="O30" s="184"/>
      <c r="P30" s="176"/>
      <c r="Q30" s="288"/>
      <c r="R30" s="139"/>
      <c r="S30" s="150"/>
      <c r="T30" s="173"/>
      <c r="U30" s="175"/>
      <c r="V30" s="287"/>
      <c r="W30" s="170"/>
      <c r="X30" s="139"/>
      <c r="Y30" s="150"/>
      <c r="Z30" s="173"/>
      <c r="AA30" s="175"/>
      <c r="AB30" s="369"/>
    </row>
    <row r="31" spans="1:28" ht="15" customHeight="1">
      <c r="A31" s="374"/>
      <c r="B31" s="248" t="s">
        <v>427</v>
      </c>
      <c r="C31" s="139" t="s">
        <v>333</v>
      </c>
      <c r="D31" s="138">
        <v>2200</v>
      </c>
      <c r="E31" s="171"/>
      <c r="F31" s="122"/>
      <c r="G31" s="177"/>
      <c r="H31" s="173"/>
      <c r="I31" s="124"/>
      <c r="J31" s="172"/>
      <c r="K31" s="170"/>
      <c r="L31" s="174"/>
      <c r="M31" s="150"/>
      <c r="N31" s="173"/>
      <c r="O31" s="184"/>
      <c r="P31" s="176"/>
      <c r="Q31" s="288"/>
      <c r="R31" s="139"/>
      <c r="S31" s="150"/>
      <c r="T31" s="173"/>
      <c r="U31" s="175"/>
      <c r="V31" s="287"/>
      <c r="W31" s="170"/>
      <c r="X31" s="139"/>
      <c r="Y31" s="150"/>
      <c r="Z31" s="173"/>
      <c r="AA31" s="175"/>
      <c r="AB31" s="369"/>
    </row>
    <row r="32" spans="1:28" ht="15" customHeight="1">
      <c r="A32" s="374"/>
      <c r="B32" s="248" t="s">
        <v>428</v>
      </c>
      <c r="C32" s="139" t="s">
        <v>333</v>
      </c>
      <c r="D32" s="138">
        <v>1300</v>
      </c>
      <c r="E32" s="171"/>
      <c r="F32" s="122"/>
      <c r="G32" s="177"/>
      <c r="H32" s="173"/>
      <c r="I32" s="124"/>
      <c r="J32" s="172"/>
      <c r="K32" s="170"/>
      <c r="L32" s="174"/>
      <c r="M32" s="150"/>
      <c r="N32" s="173"/>
      <c r="O32" s="184"/>
      <c r="P32" s="176"/>
      <c r="Q32" s="290"/>
      <c r="R32" s="139"/>
      <c r="S32" s="150"/>
      <c r="T32" s="173"/>
      <c r="U32" s="175"/>
      <c r="V32" s="287"/>
      <c r="W32" s="170"/>
      <c r="X32" s="139"/>
      <c r="Y32" s="150"/>
      <c r="Z32" s="173"/>
      <c r="AA32" s="175"/>
      <c r="AB32" s="78"/>
    </row>
    <row r="33" spans="1:28" ht="15" customHeight="1">
      <c r="A33" s="374"/>
      <c r="B33" s="248" t="s">
        <v>230</v>
      </c>
      <c r="C33" s="139" t="s">
        <v>333</v>
      </c>
      <c r="D33" s="138">
        <v>1250</v>
      </c>
      <c r="E33" s="171"/>
      <c r="F33" s="122"/>
      <c r="G33" s="177"/>
      <c r="H33" s="173"/>
      <c r="I33" s="124"/>
      <c r="J33" s="172"/>
      <c r="K33" s="170"/>
      <c r="L33" s="174"/>
      <c r="M33" s="150"/>
      <c r="N33" s="173"/>
      <c r="O33" s="184"/>
      <c r="P33" s="176"/>
      <c r="Q33" s="290"/>
      <c r="R33" s="139"/>
      <c r="S33" s="150"/>
      <c r="T33" s="173"/>
      <c r="U33" s="175"/>
      <c r="V33" s="287"/>
      <c r="W33" s="170"/>
      <c r="X33" s="139"/>
      <c r="Y33" s="150"/>
      <c r="Z33" s="173"/>
      <c r="AA33" s="175"/>
      <c r="AB33" s="78"/>
    </row>
    <row r="34" spans="1:28" ht="15" customHeight="1">
      <c r="A34" s="374"/>
      <c r="B34" s="136"/>
      <c r="C34" s="139"/>
      <c r="D34" s="138"/>
      <c r="E34" s="171"/>
      <c r="F34" s="122"/>
      <c r="G34" s="177"/>
      <c r="H34" s="173"/>
      <c r="I34" s="124"/>
      <c r="J34" s="172"/>
      <c r="K34" s="170"/>
      <c r="L34" s="174"/>
      <c r="M34" s="150"/>
      <c r="N34" s="173"/>
      <c r="O34" s="184"/>
      <c r="P34" s="176"/>
      <c r="Q34" s="288"/>
      <c r="R34" s="139"/>
      <c r="S34" s="150"/>
      <c r="T34" s="173"/>
      <c r="U34" s="175"/>
      <c r="V34" s="287"/>
      <c r="W34" s="170"/>
      <c r="X34" s="139"/>
      <c r="Y34" s="150"/>
      <c r="Z34" s="173"/>
      <c r="AA34" s="175"/>
      <c r="AB34" s="78"/>
    </row>
    <row r="35" spans="1:28" ht="15" customHeight="1">
      <c r="A35" s="233"/>
      <c r="B35" s="136"/>
      <c r="C35" s="139"/>
      <c r="D35" s="271"/>
      <c r="E35" s="272"/>
      <c r="F35" s="181"/>
      <c r="G35" s="177"/>
      <c r="H35" s="173"/>
      <c r="I35" s="179"/>
      <c r="J35" s="176"/>
      <c r="K35" s="170"/>
      <c r="L35" s="174"/>
      <c r="M35" s="150"/>
      <c r="N35" s="173"/>
      <c r="O35" s="184"/>
      <c r="P35" s="176"/>
      <c r="Q35" s="170"/>
      <c r="R35" s="139"/>
      <c r="S35" s="150"/>
      <c r="T35" s="173"/>
      <c r="U35" s="179"/>
      <c r="V35" s="287"/>
      <c r="W35" s="170"/>
      <c r="X35" s="139"/>
      <c r="Y35" s="150"/>
      <c r="Z35" s="173"/>
      <c r="AA35" s="179"/>
      <c r="AB35" s="457"/>
    </row>
    <row r="36" spans="1:28" ht="15" customHeight="1">
      <c r="A36" s="291"/>
      <c r="B36" s="269"/>
      <c r="C36" s="270"/>
      <c r="D36" s="271"/>
      <c r="E36" s="272"/>
      <c r="F36" s="181"/>
      <c r="G36" s="273"/>
      <c r="H36" s="235"/>
      <c r="I36" s="184"/>
      <c r="J36" s="274"/>
      <c r="K36" s="227"/>
      <c r="L36" s="275"/>
      <c r="M36" s="234"/>
      <c r="N36" s="235"/>
      <c r="O36" s="184"/>
      <c r="P36" s="274"/>
      <c r="Q36" s="227"/>
      <c r="R36" s="270"/>
      <c r="S36" s="234"/>
      <c r="T36" s="235"/>
      <c r="U36" s="184"/>
      <c r="V36" s="292"/>
      <c r="W36" s="227"/>
      <c r="X36" s="270"/>
      <c r="Y36" s="234"/>
      <c r="Z36" s="235"/>
      <c r="AA36" s="184"/>
      <c r="AB36" s="457"/>
    </row>
    <row r="37" spans="1:28" ht="15" customHeight="1">
      <c r="A37" s="291"/>
      <c r="B37" s="269"/>
      <c r="C37" s="270"/>
      <c r="D37" s="271"/>
      <c r="E37" s="272"/>
      <c r="F37" s="181"/>
      <c r="G37" s="273"/>
      <c r="H37" s="235"/>
      <c r="I37" s="184"/>
      <c r="J37" s="274"/>
      <c r="K37" s="227"/>
      <c r="L37" s="275"/>
      <c r="M37" s="234"/>
      <c r="N37" s="235"/>
      <c r="O37" s="184"/>
      <c r="P37" s="274"/>
      <c r="Q37" s="227"/>
      <c r="R37" s="270"/>
      <c r="S37" s="234"/>
      <c r="T37" s="235"/>
      <c r="U37" s="184"/>
      <c r="V37" s="292"/>
      <c r="W37" s="227"/>
      <c r="X37" s="270"/>
      <c r="Y37" s="234"/>
      <c r="Z37" s="235"/>
      <c r="AA37" s="184"/>
      <c r="AB37" s="457"/>
    </row>
    <row r="38" spans="1:28" ht="15" customHeight="1">
      <c r="A38" s="293"/>
      <c r="B38" s="188"/>
      <c r="C38" s="189"/>
      <c r="D38" s="190"/>
      <c r="E38" s="191"/>
      <c r="F38" s="192"/>
      <c r="G38" s="193"/>
      <c r="H38" s="194"/>
      <c r="I38" s="195"/>
      <c r="J38" s="196"/>
      <c r="K38" s="197"/>
      <c r="L38" s="198"/>
      <c r="M38" s="199"/>
      <c r="N38" s="194"/>
      <c r="O38" s="195"/>
      <c r="P38" s="196"/>
      <c r="Q38" s="197"/>
      <c r="R38" s="189"/>
      <c r="S38" s="199"/>
      <c r="T38" s="194"/>
      <c r="U38" s="195"/>
      <c r="V38" s="294"/>
      <c r="W38" s="197"/>
      <c r="X38" s="189"/>
      <c r="Y38" s="199"/>
      <c r="Z38" s="194"/>
      <c r="AA38" s="195"/>
      <c r="AB38" s="28"/>
    </row>
    <row r="39" spans="1:28" s="42" customFormat="1" ht="13.5" customHeight="1" thickBot="1">
      <c r="A39" s="84"/>
      <c r="B39" s="32" t="str">
        <f>CONCATENATE(FIXED(COUNTA(B5:B38),0,0),"　店")</f>
        <v>29　店</v>
      </c>
      <c r="C39" s="33"/>
      <c r="D39" s="15">
        <f>SUM(D5:D38)</f>
        <v>51050</v>
      </c>
      <c r="E39" s="34"/>
      <c r="F39" s="35">
        <f>SUM(F5:F38)</f>
        <v>0</v>
      </c>
      <c r="G39" s="36">
        <f>SUM(G5:G38)</f>
        <v>0</v>
      </c>
      <c r="H39" s="37"/>
      <c r="I39" s="127">
        <f>SUM(I5:I38)</f>
        <v>0</v>
      </c>
      <c r="J39" s="38"/>
      <c r="K39" s="13" t="str">
        <f>CONCATENATE(FIXED(COUNTA(K5:K38),0,0),"　店")</f>
        <v>4　店</v>
      </c>
      <c r="L39" s="39"/>
      <c r="M39" s="19">
        <f>SUM(M5:M38)</f>
        <v>2900</v>
      </c>
      <c r="N39" s="40"/>
      <c r="O39" s="125">
        <f>SUM(O5:O38)</f>
        <v>0</v>
      </c>
      <c r="P39" s="38"/>
      <c r="Q39" s="13" t="str">
        <f>CONCATENATE(FIXED(COUNTA(Q5:Q38),0,0),"　店")</f>
        <v>3　店</v>
      </c>
      <c r="R39" s="39"/>
      <c r="S39" s="19">
        <f>SUM(S5:S38)</f>
        <v>1100</v>
      </c>
      <c r="T39" s="40"/>
      <c r="U39" s="125">
        <f>SUM(U5:U38)</f>
        <v>0</v>
      </c>
      <c r="V39" s="38"/>
      <c r="W39" s="13" t="str">
        <f>CONCATENATE(FIXED(COUNTA(W5:W38),0,0),"　店")</f>
        <v>5　店</v>
      </c>
      <c r="X39" s="39"/>
      <c r="Y39" s="19">
        <f>SUM(Y5:Y38)</f>
        <v>3900</v>
      </c>
      <c r="Z39" s="40"/>
      <c r="AA39" s="125">
        <f>SUM(AA5:AA38)</f>
        <v>0</v>
      </c>
      <c r="AB39" s="41"/>
    </row>
    <row r="40" spans="1:32" s="43" customFormat="1" ht="13.5">
      <c r="A40" s="106"/>
      <c r="B40" s="44"/>
      <c r="C40" s="44"/>
      <c r="D40" s="44"/>
      <c r="G40" s="45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7">
        <f>'表紙'!S3</f>
        <v>0</v>
      </c>
      <c r="AC40" s="105"/>
      <c r="AD40" s="105"/>
      <c r="AE40" s="105"/>
      <c r="AF40" s="105"/>
    </row>
    <row r="41" spans="1:28" ht="13.5">
      <c r="A41" s="43"/>
      <c r="B41" s="44"/>
      <c r="C41" s="44"/>
      <c r="D41" s="4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200">
        <f>'表紙'!U22</f>
        <v>42887</v>
      </c>
    </row>
    <row r="42" spans="1:28" ht="13.5">
      <c r="A42" s="43"/>
      <c r="B42" s="44"/>
      <c r="C42" s="44"/>
      <c r="D42" s="44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</sheetData>
  <sheetProtection formatCells="0"/>
  <mergeCells count="15">
    <mergeCell ref="AB35:AB37"/>
    <mergeCell ref="P4:T4"/>
    <mergeCell ref="V4:Z4"/>
    <mergeCell ref="W1:AA1"/>
    <mergeCell ref="W2:Y2"/>
    <mergeCell ref="AB16:AB17"/>
    <mergeCell ref="AB19:AB21"/>
    <mergeCell ref="AB22:AB24"/>
    <mergeCell ref="G4:H4"/>
    <mergeCell ref="J4:N4"/>
    <mergeCell ref="B3:D3"/>
    <mergeCell ref="K1:S1"/>
    <mergeCell ref="K2:S2"/>
    <mergeCell ref="C1:H2"/>
    <mergeCell ref="A4:E4"/>
  </mergeCells>
  <dataValidations count="4">
    <dataValidation type="whole" operator="lessThanOrEqual" showInputMessage="1" showErrorMessage="1" sqref="AG3:IV65536 AC3:AF39 AC41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40"/>
    <dataValidation type="whole" operator="lessThanOrEqual" allowBlank="1" showInputMessage="1" showErrorMessage="1" sqref="AA5:AA38 I5:I38 O5:O38 U5:U38 F5:F38">
      <formula1>Y5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1" r:id="rId2"/>
  <ignoredErrors>
    <ignoredError sqref="AB41 K1:K2 AB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showZeros="0" view="pageBreakPreview" zoomScaleSheetLayoutView="100" zoomScalePageLayoutView="0" workbookViewId="0" topLeftCell="A1">
      <pane ySplit="2" topLeftCell="A3" activePane="bottomLeft" state="frozen"/>
      <selection pane="topLeft" activeCell="S11" sqref="S11"/>
      <selection pane="bottomLeft" activeCell="AB26" sqref="AB26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85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28">
        <f>'表紙'!E1</f>
        <v>0</v>
      </c>
      <c r="D1" s="428"/>
      <c r="E1" s="428"/>
      <c r="F1" s="428"/>
      <c r="G1" s="428"/>
      <c r="H1" s="429"/>
      <c r="I1" s="153" t="s">
        <v>1</v>
      </c>
      <c r="J1" s="154"/>
      <c r="K1" s="432">
        <f>'表紙'!K1</f>
        <v>0</v>
      </c>
      <c r="L1" s="432"/>
      <c r="M1" s="432"/>
      <c r="N1" s="432"/>
      <c r="O1" s="432"/>
      <c r="P1" s="432"/>
      <c r="Q1" s="432"/>
      <c r="R1" s="432"/>
      <c r="S1" s="433"/>
      <c r="T1" s="153" t="s">
        <v>2</v>
      </c>
      <c r="U1" s="154"/>
      <c r="V1" s="154"/>
      <c r="W1" s="432"/>
      <c r="X1" s="432"/>
      <c r="Y1" s="432"/>
      <c r="Z1" s="432"/>
      <c r="AA1" s="433"/>
      <c r="AB1" s="155" t="s">
        <v>3</v>
      </c>
    </row>
    <row r="2" spans="1:28" ht="30" customHeight="1">
      <c r="A2" s="156"/>
      <c r="B2" s="157"/>
      <c r="C2" s="430"/>
      <c r="D2" s="430"/>
      <c r="E2" s="430"/>
      <c r="F2" s="430"/>
      <c r="G2" s="430"/>
      <c r="H2" s="431"/>
      <c r="I2" s="153" t="s">
        <v>4</v>
      </c>
      <c r="J2" s="154"/>
      <c r="K2" s="432">
        <f>'表紙'!K2</f>
        <v>0</v>
      </c>
      <c r="L2" s="432"/>
      <c r="M2" s="432"/>
      <c r="N2" s="432"/>
      <c r="O2" s="432"/>
      <c r="P2" s="432"/>
      <c r="Q2" s="432"/>
      <c r="R2" s="432"/>
      <c r="S2" s="433"/>
      <c r="T2" s="153" t="s">
        <v>5</v>
      </c>
      <c r="U2" s="154"/>
      <c r="V2" s="154"/>
      <c r="W2" s="427">
        <f>SUM(F21,I21,O21,U21,AA21,F39,I39,O39,U39,AA39)</f>
        <v>0</v>
      </c>
      <c r="X2" s="427"/>
      <c r="Y2" s="427"/>
      <c r="Z2" s="154"/>
      <c r="AA2" s="158" t="s">
        <v>6</v>
      </c>
      <c r="AB2" s="159">
        <f>'表紙'!U2</f>
        <v>0</v>
      </c>
    </row>
    <row r="3" spans="1:28" ht="24.75" customHeight="1" thickBot="1">
      <c r="A3" s="43"/>
      <c r="B3" s="420" t="s">
        <v>309</v>
      </c>
      <c r="C3" s="420"/>
      <c r="D3" s="420"/>
      <c r="E3" s="160"/>
      <c r="F3" s="160"/>
      <c r="G3" s="14" t="s">
        <v>7</v>
      </c>
      <c r="H3" s="161"/>
      <c r="I3" s="43"/>
      <c r="J3" s="46"/>
      <c r="K3" s="46">
        <f>D21+G21+M21+S21+Y21</f>
        <v>32450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26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3.5" customHeight="1">
      <c r="A5" s="131" t="s">
        <v>307</v>
      </c>
      <c r="B5" s="132" t="s">
        <v>273</v>
      </c>
      <c r="C5" s="133" t="s">
        <v>329</v>
      </c>
      <c r="D5" s="134">
        <v>1700</v>
      </c>
      <c r="E5" s="165"/>
      <c r="F5" s="121"/>
      <c r="G5" s="166"/>
      <c r="H5" s="167"/>
      <c r="I5" s="123"/>
      <c r="J5" s="211"/>
      <c r="K5" s="168" t="s">
        <v>26</v>
      </c>
      <c r="L5" s="327"/>
      <c r="M5" s="148">
        <v>600</v>
      </c>
      <c r="N5" s="167"/>
      <c r="O5" s="123"/>
      <c r="P5" s="166"/>
      <c r="Q5" s="168" t="s">
        <v>344</v>
      </c>
      <c r="R5" s="328"/>
      <c r="S5" s="148">
        <v>450</v>
      </c>
      <c r="T5" s="167"/>
      <c r="U5" s="123"/>
      <c r="V5" s="166"/>
      <c r="W5" s="212" t="s">
        <v>275</v>
      </c>
      <c r="X5" s="328"/>
      <c r="Y5" s="148">
        <v>1100</v>
      </c>
      <c r="Z5" s="167"/>
      <c r="AA5" s="123"/>
      <c r="AB5" s="112" t="s">
        <v>345</v>
      </c>
    </row>
    <row r="6" spans="1:28" ht="13.5" customHeight="1">
      <c r="A6" s="135"/>
      <c r="B6" s="136" t="s">
        <v>23</v>
      </c>
      <c r="C6" s="137" t="s">
        <v>329</v>
      </c>
      <c r="D6" s="138">
        <v>1650</v>
      </c>
      <c r="E6" s="171"/>
      <c r="F6" s="122"/>
      <c r="G6" s="172"/>
      <c r="H6" s="173"/>
      <c r="I6" s="124"/>
      <c r="J6" s="172"/>
      <c r="K6" s="170" t="s">
        <v>24</v>
      </c>
      <c r="L6" s="329"/>
      <c r="M6" s="149">
        <v>1550</v>
      </c>
      <c r="N6" s="173"/>
      <c r="O6" s="124"/>
      <c r="P6" s="172"/>
      <c r="Q6" s="170" t="s">
        <v>272</v>
      </c>
      <c r="R6" s="330"/>
      <c r="S6" s="149">
        <v>750</v>
      </c>
      <c r="T6" s="173"/>
      <c r="U6" s="124"/>
      <c r="V6" s="172"/>
      <c r="W6" s="214" t="s">
        <v>276</v>
      </c>
      <c r="X6" s="330"/>
      <c r="Y6" s="150">
        <v>250</v>
      </c>
      <c r="Z6" s="173"/>
      <c r="AA6" s="124"/>
      <c r="AB6" s="114" t="s">
        <v>511</v>
      </c>
    </row>
    <row r="7" spans="1:28" ht="13.5" customHeight="1">
      <c r="A7" s="135"/>
      <c r="B7" s="136" t="s">
        <v>24</v>
      </c>
      <c r="C7" s="139" t="s">
        <v>329</v>
      </c>
      <c r="D7" s="138">
        <v>2250</v>
      </c>
      <c r="E7" s="171"/>
      <c r="F7" s="122"/>
      <c r="G7" s="172"/>
      <c r="H7" s="173"/>
      <c r="I7" s="124"/>
      <c r="J7" s="172"/>
      <c r="K7" s="170" t="s">
        <v>271</v>
      </c>
      <c r="L7" s="329"/>
      <c r="M7" s="150">
        <v>1000</v>
      </c>
      <c r="N7" s="173"/>
      <c r="O7" s="124"/>
      <c r="P7" s="172"/>
      <c r="Q7" s="170" t="s">
        <v>273</v>
      </c>
      <c r="R7" s="330"/>
      <c r="S7" s="150">
        <v>550</v>
      </c>
      <c r="T7" s="173"/>
      <c r="U7" s="124"/>
      <c r="V7" s="172"/>
      <c r="W7" s="170" t="s">
        <v>277</v>
      </c>
      <c r="X7" s="330"/>
      <c r="Y7" s="150">
        <v>300</v>
      </c>
      <c r="Z7" s="173"/>
      <c r="AA7" s="124"/>
      <c r="AB7" s="114" t="s">
        <v>346</v>
      </c>
    </row>
    <row r="8" spans="1:28" ht="13.5" customHeight="1">
      <c r="A8" s="131" t="s">
        <v>330</v>
      </c>
      <c r="B8" s="136" t="s">
        <v>331</v>
      </c>
      <c r="C8" s="139" t="s">
        <v>329</v>
      </c>
      <c r="D8" s="138">
        <v>3900</v>
      </c>
      <c r="E8" s="171"/>
      <c r="F8" s="122"/>
      <c r="G8" s="172"/>
      <c r="H8" s="173"/>
      <c r="I8" s="124"/>
      <c r="J8" s="172"/>
      <c r="K8" s="170" t="s">
        <v>337</v>
      </c>
      <c r="L8" s="329"/>
      <c r="M8" s="150">
        <v>650</v>
      </c>
      <c r="N8" s="173"/>
      <c r="O8" s="124"/>
      <c r="P8" s="176"/>
      <c r="Q8" s="170" t="s">
        <v>274</v>
      </c>
      <c r="R8" s="330"/>
      <c r="S8" s="150">
        <v>400</v>
      </c>
      <c r="T8" s="173"/>
      <c r="U8" s="124"/>
      <c r="V8" s="172"/>
      <c r="Y8" s="150"/>
      <c r="Z8" s="173"/>
      <c r="AA8" s="124"/>
      <c r="AB8" s="114" t="s">
        <v>347</v>
      </c>
    </row>
    <row r="9" spans="1:28" ht="13.5" customHeight="1">
      <c r="A9" s="131" t="s">
        <v>332</v>
      </c>
      <c r="B9" s="136" t="s">
        <v>25</v>
      </c>
      <c r="C9" s="139" t="s">
        <v>329</v>
      </c>
      <c r="D9" s="138">
        <v>3550</v>
      </c>
      <c r="E9" s="171"/>
      <c r="F9" s="122"/>
      <c r="G9" s="172"/>
      <c r="H9" s="173"/>
      <c r="I9" s="124"/>
      <c r="J9" s="172"/>
      <c r="K9" s="170" t="s">
        <v>448</v>
      </c>
      <c r="L9" s="329"/>
      <c r="M9" s="150">
        <v>1350</v>
      </c>
      <c r="N9" s="173"/>
      <c r="O9" s="124"/>
      <c r="P9" s="176"/>
      <c r="Q9" s="170"/>
      <c r="R9" s="330"/>
      <c r="S9" s="150"/>
      <c r="T9" s="173"/>
      <c r="U9" s="124"/>
      <c r="V9" s="172"/>
      <c r="W9" s="170"/>
      <c r="X9" s="330"/>
      <c r="Y9" s="150"/>
      <c r="Z9" s="173"/>
      <c r="AA9" s="175"/>
      <c r="AB9" s="47" t="s">
        <v>348</v>
      </c>
    </row>
    <row r="10" spans="1:28" ht="13.5" customHeight="1">
      <c r="A10" s="135"/>
      <c r="B10" s="136" t="s">
        <v>26</v>
      </c>
      <c r="C10" s="139" t="s">
        <v>329</v>
      </c>
      <c r="D10" s="138">
        <v>1450</v>
      </c>
      <c r="E10" s="171"/>
      <c r="F10" s="122"/>
      <c r="G10" s="172"/>
      <c r="H10" s="173"/>
      <c r="I10" s="124"/>
      <c r="J10" s="172"/>
      <c r="K10" s="170"/>
      <c r="L10" s="329"/>
      <c r="M10" s="150"/>
      <c r="N10" s="173"/>
      <c r="O10" s="205"/>
      <c r="P10" s="176"/>
      <c r="Q10" s="170"/>
      <c r="R10" s="330"/>
      <c r="S10" s="150"/>
      <c r="T10" s="173"/>
      <c r="U10" s="175"/>
      <c r="V10" s="176"/>
      <c r="W10" s="170"/>
      <c r="X10" s="330"/>
      <c r="Y10" s="150"/>
      <c r="Z10" s="173"/>
      <c r="AA10" s="175"/>
      <c r="AB10" s="48" t="s">
        <v>349</v>
      </c>
    </row>
    <row r="11" spans="1:28" ht="13.5" customHeight="1">
      <c r="A11" s="135"/>
      <c r="B11" s="136" t="s">
        <v>27</v>
      </c>
      <c r="C11" s="139" t="s">
        <v>333</v>
      </c>
      <c r="D11" s="138">
        <v>2150</v>
      </c>
      <c r="E11" s="171"/>
      <c r="F11" s="122"/>
      <c r="G11" s="172"/>
      <c r="H11" s="173"/>
      <c r="I11" s="124"/>
      <c r="J11" s="172"/>
      <c r="K11" s="170"/>
      <c r="L11" s="329"/>
      <c r="M11" s="150"/>
      <c r="N11" s="173"/>
      <c r="O11" s="175"/>
      <c r="P11" s="176"/>
      <c r="Q11" s="170"/>
      <c r="R11" s="330"/>
      <c r="S11" s="150"/>
      <c r="T11" s="173"/>
      <c r="U11" s="175"/>
      <c r="V11" s="176"/>
      <c r="W11" s="170"/>
      <c r="X11" s="330"/>
      <c r="Y11" s="150"/>
      <c r="Z11" s="173"/>
      <c r="AA11" s="175"/>
      <c r="AB11" s="48" t="s">
        <v>486</v>
      </c>
    </row>
    <row r="12" spans="1:28" ht="13.5" customHeight="1">
      <c r="A12" s="135"/>
      <c r="B12" s="136" t="s">
        <v>334</v>
      </c>
      <c r="C12" s="139" t="s">
        <v>329</v>
      </c>
      <c r="D12" s="138">
        <v>2150</v>
      </c>
      <c r="E12" s="171"/>
      <c r="F12" s="122"/>
      <c r="G12" s="172"/>
      <c r="H12" s="173"/>
      <c r="I12" s="124"/>
      <c r="J12" s="172"/>
      <c r="K12" s="170"/>
      <c r="L12" s="329"/>
      <c r="M12" s="150"/>
      <c r="N12" s="173"/>
      <c r="O12" s="175"/>
      <c r="P12" s="176"/>
      <c r="Q12" s="170"/>
      <c r="R12" s="330"/>
      <c r="S12" s="150"/>
      <c r="T12" s="173"/>
      <c r="U12" s="175"/>
      <c r="V12" s="176"/>
      <c r="W12" s="170"/>
      <c r="X12" s="330"/>
      <c r="Y12" s="150"/>
      <c r="Z12" s="173"/>
      <c r="AA12" s="175"/>
      <c r="AB12" s="48"/>
    </row>
    <row r="13" spans="1:28" ht="13.5" customHeight="1">
      <c r="A13" s="135"/>
      <c r="B13" s="136" t="s">
        <v>28</v>
      </c>
      <c r="C13" s="139" t="s">
        <v>329</v>
      </c>
      <c r="D13" s="138">
        <v>1750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48" t="s">
        <v>350</v>
      </c>
    </row>
    <row r="14" spans="1:28" ht="13.5" customHeight="1">
      <c r="A14" s="377" t="s">
        <v>335</v>
      </c>
      <c r="B14" s="136" t="s">
        <v>29</v>
      </c>
      <c r="C14" s="139" t="s">
        <v>329</v>
      </c>
      <c r="D14" s="138">
        <v>1650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49" t="s">
        <v>351</v>
      </c>
    </row>
    <row r="15" spans="1:28" ht="13.5" customHeight="1">
      <c r="A15" s="131" t="s">
        <v>336</v>
      </c>
      <c r="B15" s="136" t="s">
        <v>337</v>
      </c>
      <c r="C15" s="139" t="s">
        <v>333</v>
      </c>
      <c r="D15" s="138">
        <v>1300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27" t="s">
        <v>352</v>
      </c>
    </row>
    <row r="16" spans="1:28" ht="13.5" customHeight="1">
      <c r="A16" s="131"/>
      <c r="B16" s="136"/>
      <c r="C16" s="139"/>
      <c r="D16" s="138"/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50" t="s">
        <v>353</v>
      </c>
    </row>
    <row r="17" spans="1:28" ht="13.5" customHeight="1">
      <c r="A17" s="135"/>
      <c r="B17" s="136"/>
      <c r="C17" s="139"/>
      <c r="D17" s="138"/>
      <c r="E17" s="171"/>
      <c r="F17" s="178"/>
      <c r="G17" s="172"/>
      <c r="H17" s="173"/>
      <c r="I17" s="179"/>
      <c r="J17" s="215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50"/>
    </row>
    <row r="18" spans="1:28" ht="13.5" customHeight="1">
      <c r="A18" s="135"/>
      <c r="B18" s="136"/>
      <c r="C18" s="139"/>
      <c r="D18" s="138"/>
      <c r="E18" s="171"/>
      <c r="F18" s="181"/>
      <c r="G18" s="172"/>
      <c r="H18" s="173"/>
      <c r="I18" s="184"/>
      <c r="J18" s="172"/>
      <c r="K18" s="170"/>
      <c r="L18" s="174"/>
      <c r="M18" s="150"/>
      <c r="N18" s="173"/>
      <c r="O18" s="179"/>
      <c r="P18" s="176"/>
      <c r="Q18" s="170"/>
      <c r="R18" s="139"/>
      <c r="S18" s="150"/>
      <c r="T18" s="173"/>
      <c r="U18" s="179"/>
      <c r="V18" s="176"/>
      <c r="W18" s="170"/>
      <c r="X18" s="139"/>
      <c r="Y18" s="150"/>
      <c r="Z18" s="173"/>
      <c r="AA18" s="175"/>
      <c r="AB18" s="50"/>
    </row>
    <row r="19" spans="1:28" ht="13.5" customHeight="1">
      <c r="A19" s="135"/>
      <c r="B19" s="136"/>
      <c r="C19" s="139"/>
      <c r="D19" s="138"/>
      <c r="E19" s="171"/>
      <c r="F19" s="181"/>
      <c r="G19" s="172"/>
      <c r="H19" s="173"/>
      <c r="I19" s="184"/>
      <c r="J19" s="172"/>
      <c r="K19" s="170"/>
      <c r="L19" s="174"/>
      <c r="M19" s="150"/>
      <c r="N19" s="173"/>
      <c r="O19" s="184"/>
      <c r="P19" s="176"/>
      <c r="Q19" s="170"/>
      <c r="R19" s="139"/>
      <c r="S19" s="150"/>
      <c r="T19" s="173"/>
      <c r="U19" s="184"/>
      <c r="V19" s="176"/>
      <c r="W19" s="170"/>
      <c r="X19" s="139"/>
      <c r="Y19" s="150"/>
      <c r="Z19" s="173"/>
      <c r="AA19" s="179"/>
      <c r="AB19" s="28"/>
    </row>
    <row r="20" spans="1:28" ht="13.5" customHeight="1">
      <c r="A20" s="135"/>
      <c r="B20" s="136"/>
      <c r="C20" s="139"/>
      <c r="D20" s="138"/>
      <c r="E20" s="171"/>
      <c r="F20" s="181"/>
      <c r="G20" s="172"/>
      <c r="H20" s="173"/>
      <c r="I20" s="184"/>
      <c r="J20" s="172"/>
      <c r="K20" s="170"/>
      <c r="L20" s="174"/>
      <c r="M20" s="150"/>
      <c r="N20" s="173"/>
      <c r="O20" s="195"/>
      <c r="P20" s="176"/>
      <c r="Q20" s="170"/>
      <c r="R20" s="139"/>
      <c r="S20" s="150"/>
      <c r="T20" s="173"/>
      <c r="U20" s="195"/>
      <c r="V20" s="176"/>
      <c r="W20" s="170"/>
      <c r="X20" s="139"/>
      <c r="Y20" s="150"/>
      <c r="Z20" s="173"/>
      <c r="AA20" s="195"/>
      <c r="AB20" s="48"/>
    </row>
    <row r="21" spans="1:28" s="43" customFormat="1" ht="13.5" customHeight="1" thickBot="1">
      <c r="A21" s="51"/>
      <c r="B21" s="32" t="str">
        <f>CONCATENATE(FIXED(COUNTA(B5:B16),0,0),"　店")</f>
        <v>11　店</v>
      </c>
      <c r="C21" s="33"/>
      <c r="D21" s="15">
        <f>SUM(D5:D20)</f>
        <v>23500</v>
      </c>
      <c r="E21" s="34"/>
      <c r="F21" s="35">
        <f>SUM(F5:F20)</f>
        <v>0</v>
      </c>
      <c r="G21" s="52"/>
      <c r="H21" s="40"/>
      <c r="I21" s="125"/>
      <c r="J21" s="37"/>
      <c r="K21" s="13" t="str">
        <f>CONCATENATE(FIXED(COUNTA(K5:K20),0,0),"　店")</f>
        <v>5　店</v>
      </c>
      <c r="L21" s="39"/>
      <c r="M21" s="19">
        <f>SUM(M5:M20)</f>
        <v>5150</v>
      </c>
      <c r="N21" s="40"/>
      <c r="O21" s="127">
        <f>SUM(O5:O20)</f>
        <v>0</v>
      </c>
      <c r="P21" s="37"/>
      <c r="Q21" s="13" t="str">
        <f>CONCATENATE(FIXED(COUNTA(Q5:Q20),0,0),"　店")</f>
        <v>4　店</v>
      </c>
      <c r="R21" s="39"/>
      <c r="S21" s="19">
        <f>SUM(S5:S20)</f>
        <v>2150</v>
      </c>
      <c r="T21" s="40"/>
      <c r="U21" s="127">
        <f>SUM(U5:U20)</f>
        <v>0</v>
      </c>
      <c r="V21" s="37"/>
      <c r="W21" s="13" t="str">
        <f>CONCATENATE(FIXED(COUNTA(W5:W20),0,0),"　店")</f>
        <v>3　店</v>
      </c>
      <c r="X21" s="39"/>
      <c r="Y21" s="19">
        <f>SUM(Y5:Y20)</f>
        <v>1650</v>
      </c>
      <c r="Z21" s="40"/>
      <c r="AA21" s="127">
        <f>SUM(AA5:AA20)</f>
        <v>0</v>
      </c>
      <c r="AB21" s="53"/>
    </row>
    <row r="22" spans="1:28" ht="24.75" customHeight="1" thickBot="1">
      <c r="A22" s="43"/>
      <c r="B22" s="420" t="s">
        <v>310</v>
      </c>
      <c r="C22" s="420"/>
      <c r="D22" s="420"/>
      <c r="E22" s="160"/>
      <c r="F22" s="160"/>
      <c r="G22" s="14" t="s">
        <v>7</v>
      </c>
      <c r="H22" s="161"/>
      <c r="I22" s="43"/>
      <c r="J22" s="21"/>
      <c r="K22" s="21">
        <f>D39+G39+M39+S39+Y39</f>
        <v>24250</v>
      </c>
      <c r="L22" s="43"/>
      <c r="M22" s="162" t="s">
        <v>6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3.5">
      <c r="A23" s="421" t="s">
        <v>8</v>
      </c>
      <c r="B23" s="422"/>
      <c r="C23" s="422"/>
      <c r="D23" s="422"/>
      <c r="E23" s="423"/>
      <c r="F23" s="216" t="s">
        <v>9</v>
      </c>
      <c r="G23" s="426"/>
      <c r="H23" s="425"/>
      <c r="I23" s="217"/>
      <c r="J23" s="426" t="s">
        <v>10</v>
      </c>
      <c r="K23" s="426"/>
      <c r="L23" s="426"/>
      <c r="M23" s="426"/>
      <c r="N23" s="425"/>
      <c r="O23" s="217" t="s">
        <v>9</v>
      </c>
      <c r="P23" s="426" t="s">
        <v>11</v>
      </c>
      <c r="Q23" s="418"/>
      <c r="R23" s="418"/>
      <c r="S23" s="418"/>
      <c r="T23" s="419"/>
      <c r="U23" s="218" t="s">
        <v>9</v>
      </c>
      <c r="V23" s="417" t="s">
        <v>12</v>
      </c>
      <c r="W23" s="418"/>
      <c r="X23" s="418"/>
      <c r="Y23" s="418"/>
      <c r="Z23" s="419"/>
      <c r="AA23" s="164" t="s">
        <v>9</v>
      </c>
      <c r="AB23" s="25" t="s">
        <v>305</v>
      </c>
    </row>
    <row r="24" spans="1:28" ht="13.5" customHeight="1">
      <c r="A24" s="219" t="s">
        <v>307</v>
      </c>
      <c r="B24" s="132" t="s">
        <v>13</v>
      </c>
      <c r="C24" s="137" t="s">
        <v>333</v>
      </c>
      <c r="D24" s="134">
        <v>2100</v>
      </c>
      <c r="E24" s="165"/>
      <c r="F24" s="140"/>
      <c r="G24" s="166"/>
      <c r="H24" s="167"/>
      <c r="I24" s="142"/>
      <c r="J24" s="166"/>
      <c r="K24" s="331" t="s">
        <v>16</v>
      </c>
      <c r="L24" s="332"/>
      <c r="M24" s="333">
        <v>500</v>
      </c>
      <c r="N24" s="334"/>
      <c r="O24" s="335"/>
      <c r="P24" s="336"/>
      <c r="Q24" s="337" t="s">
        <v>343</v>
      </c>
      <c r="R24" s="338"/>
      <c r="S24" s="333">
        <v>500</v>
      </c>
      <c r="T24" s="334"/>
      <c r="U24" s="335"/>
      <c r="V24" s="336"/>
      <c r="W24" s="331" t="s">
        <v>341</v>
      </c>
      <c r="X24" s="338"/>
      <c r="Y24" s="333">
        <v>550</v>
      </c>
      <c r="Z24" s="167"/>
      <c r="AA24" s="123"/>
      <c r="AB24" s="112" t="s">
        <v>354</v>
      </c>
    </row>
    <row r="25" spans="1:28" ht="13.5" customHeight="1">
      <c r="A25" s="131" t="s">
        <v>330</v>
      </c>
      <c r="B25" s="136" t="s">
        <v>14</v>
      </c>
      <c r="C25" s="221" t="s">
        <v>329</v>
      </c>
      <c r="D25" s="138">
        <v>1350</v>
      </c>
      <c r="E25" s="171"/>
      <c r="F25" s="141"/>
      <c r="G25" s="172"/>
      <c r="H25" s="173"/>
      <c r="I25" s="29"/>
      <c r="J25" s="172"/>
      <c r="K25" s="337" t="s">
        <v>341</v>
      </c>
      <c r="L25" s="339"/>
      <c r="M25" s="340">
        <v>1100</v>
      </c>
      <c r="N25" s="341"/>
      <c r="O25" s="342"/>
      <c r="P25" s="343"/>
      <c r="Q25" s="337"/>
      <c r="R25" s="344"/>
      <c r="S25" s="340"/>
      <c r="T25" s="341"/>
      <c r="U25" s="342"/>
      <c r="V25" s="343"/>
      <c r="W25" s="337" t="s">
        <v>279</v>
      </c>
      <c r="X25" s="344"/>
      <c r="Y25" s="345">
        <v>650</v>
      </c>
      <c r="Z25" s="173"/>
      <c r="AA25" s="124"/>
      <c r="AB25" s="113" t="s">
        <v>512</v>
      </c>
    </row>
    <row r="26" spans="1:28" ht="13.5" customHeight="1">
      <c r="A26" s="131" t="s">
        <v>332</v>
      </c>
      <c r="B26" s="136" t="s">
        <v>15</v>
      </c>
      <c r="C26" s="222" t="s">
        <v>329</v>
      </c>
      <c r="D26" s="138">
        <v>1750</v>
      </c>
      <c r="E26" s="171"/>
      <c r="F26" s="141"/>
      <c r="G26" s="172"/>
      <c r="H26" s="173"/>
      <c r="I26" s="29"/>
      <c r="J26" s="172"/>
      <c r="K26" s="337" t="s">
        <v>278</v>
      </c>
      <c r="L26" s="339"/>
      <c r="M26" s="345">
        <v>950</v>
      </c>
      <c r="N26" s="341"/>
      <c r="O26" s="342"/>
      <c r="P26" s="343"/>
      <c r="Q26" s="337"/>
      <c r="R26" s="344"/>
      <c r="S26" s="345"/>
      <c r="T26" s="341"/>
      <c r="U26" s="342"/>
      <c r="V26" s="343"/>
      <c r="W26" s="337" t="s">
        <v>280</v>
      </c>
      <c r="X26" s="344"/>
      <c r="Y26" s="345">
        <v>200</v>
      </c>
      <c r="Z26" s="173"/>
      <c r="AA26" s="124"/>
      <c r="AB26" s="113" t="s">
        <v>355</v>
      </c>
    </row>
    <row r="27" spans="1:28" ht="13.5" customHeight="1">
      <c r="A27" s="131" t="s">
        <v>335</v>
      </c>
      <c r="B27" s="136" t="s">
        <v>16</v>
      </c>
      <c r="C27" s="222" t="s">
        <v>329</v>
      </c>
      <c r="D27" s="138">
        <v>1100</v>
      </c>
      <c r="E27" s="171"/>
      <c r="F27" s="141"/>
      <c r="G27" s="172"/>
      <c r="H27" s="173"/>
      <c r="I27" s="29"/>
      <c r="J27" s="172"/>
      <c r="K27" s="170"/>
      <c r="L27" s="329"/>
      <c r="M27" s="150"/>
      <c r="N27" s="173"/>
      <c r="O27" s="205"/>
      <c r="P27" s="172"/>
      <c r="Q27" s="170"/>
      <c r="R27" s="330"/>
      <c r="S27" s="150"/>
      <c r="T27" s="173"/>
      <c r="U27" s="175"/>
      <c r="V27" s="176"/>
      <c r="W27" s="170"/>
      <c r="X27" s="330"/>
      <c r="Y27" s="150"/>
      <c r="Z27" s="173"/>
      <c r="AA27" s="175"/>
      <c r="AB27" s="48"/>
    </row>
    <row r="28" spans="1:28" ht="13.5" customHeight="1">
      <c r="A28" s="135"/>
      <c r="B28" s="136" t="s">
        <v>18</v>
      </c>
      <c r="C28" s="222" t="s">
        <v>333</v>
      </c>
      <c r="D28" s="138">
        <v>2150</v>
      </c>
      <c r="E28" s="171"/>
      <c r="F28" s="141"/>
      <c r="G28" s="172"/>
      <c r="H28" s="173"/>
      <c r="I28" s="29"/>
      <c r="J28" s="172"/>
      <c r="K28" s="170"/>
      <c r="L28" s="329"/>
      <c r="M28" s="150"/>
      <c r="N28" s="173"/>
      <c r="O28" s="175"/>
      <c r="P28" s="172"/>
      <c r="Q28" s="170"/>
      <c r="R28" s="330"/>
      <c r="S28" s="150"/>
      <c r="T28" s="173"/>
      <c r="U28" s="175"/>
      <c r="V28" s="176"/>
      <c r="W28" s="170"/>
      <c r="X28" s="330"/>
      <c r="Y28" s="150"/>
      <c r="Z28" s="173"/>
      <c r="AA28" s="175"/>
      <c r="AB28" s="48" t="s">
        <v>490</v>
      </c>
    </row>
    <row r="29" spans="1:28" ht="13.5" customHeight="1">
      <c r="A29" s="131" t="s">
        <v>336</v>
      </c>
      <c r="B29" s="136" t="s">
        <v>19</v>
      </c>
      <c r="C29" s="222" t="s">
        <v>329</v>
      </c>
      <c r="D29" s="138">
        <v>2000</v>
      </c>
      <c r="E29" s="171"/>
      <c r="F29" s="141"/>
      <c r="G29" s="172"/>
      <c r="H29" s="173"/>
      <c r="I29" s="29"/>
      <c r="J29" s="172"/>
      <c r="K29" s="170"/>
      <c r="L29" s="329"/>
      <c r="M29" s="150"/>
      <c r="N29" s="173"/>
      <c r="O29" s="175"/>
      <c r="P29" s="172"/>
      <c r="Q29" s="170"/>
      <c r="R29" s="330"/>
      <c r="S29" s="150"/>
      <c r="T29" s="173"/>
      <c r="U29" s="175"/>
      <c r="V29" s="176"/>
      <c r="W29" s="170"/>
      <c r="X29" s="330"/>
      <c r="Y29" s="150"/>
      <c r="Z29" s="173"/>
      <c r="AA29" s="175"/>
      <c r="AB29" s="50" t="s">
        <v>356</v>
      </c>
    </row>
    <row r="30" spans="1:28" ht="13.5" customHeight="1">
      <c r="A30" s="135"/>
      <c r="B30" s="136" t="s">
        <v>20</v>
      </c>
      <c r="C30" s="222" t="s">
        <v>329</v>
      </c>
      <c r="D30" s="138">
        <v>2150</v>
      </c>
      <c r="E30" s="171"/>
      <c r="F30" s="141"/>
      <c r="G30" s="172"/>
      <c r="H30" s="173"/>
      <c r="I30" s="29"/>
      <c r="J30" s="172"/>
      <c r="K30" s="170"/>
      <c r="L30" s="174"/>
      <c r="M30" s="150"/>
      <c r="N30" s="173"/>
      <c r="O30" s="175"/>
      <c r="P30" s="176"/>
      <c r="Q30" s="170"/>
      <c r="R30" s="139"/>
      <c r="S30" s="150"/>
      <c r="T30" s="173"/>
      <c r="U30" s="175"/>
      <c r="V30" s="176"/>
      <c r="W30" s="170"/>
      <c r="X30" s="139"/>
      <c r="Y30" s="150"/>
      <c r="Z30" s="173"/>
      <c r="AA30" s="175"/>
      <c r="AB30" s="50" t="s">
        <v>487</v>
      </c>
    </row>
    <row r="31" spans="1:28" ht="13.5" customHeight="1">
      <c r="A31" s="135"/>
      <c r="B31" s="136" t="s">
        <v>21</v>
      </c>
      <c r="C31" s="222" t="s">
        <v>333</v>
      </c>
      <c r="D31" s="138">
        <v>1250</v>
      </c>
      <c r="E31" s="171"/>
      <c r="F31" s="141"/>
      <c r="G31" s="172"/>
      <c r="H31" s="173"/>
      <c r="I31" s="29"/>
      <c r="J31" s="172"/>
      <c r="K31" s="170"/>
      <c r="L31" s="174"/>
      <c r="M31" s="150"/>
      <c r="N31" s="173"/>
      <c r="O31" s="175"/>
      <c r="P31" s="176"/>
      <c r="Q31" s="170"/>
      <c r="R31" s="139"/>
      <c r="S31" s="150"/>
      <c r="T31" s="173"/>
      <c r="U31" s="175"/>
      <c r="V31" s="176"/>
      <c r="W31" s="170"/>
      <c r="X31" s="139"/>
      <c r="Y31" s="150"/>
      <c r="Z31" s="173"/>
      <c r="AA31" s="175"/>
      <c r="AB31" s="50" t="s">
        <v>488</v>
      </c>
    </row>
    <row r="32" spans="1:28" ht="13.5" customHeight="1">
      <c r="A32" s="131" t="s">
        <v>339</v>
      </c>
      <c r="B32" s="136" t="s">
        <v>22</v>
      </c>
      <c r="C32" s="222" t="s">
        <v>329</v>
      </c>
      <c r="D32" s="138">
        <v>1800</v>
      </c>
      <c r="E32" s="171"/>
      <c r="F32" s="141"/>
      <c r="G32" s="172"/>
      <c r="H32" s="173"/>
      <c r="I32" s="29"/>
      <c r="J32" s="172"/>
      <c r="K32" s="170"/>
      <c r="L32" s="174"/>
      <c r="M32" s="150"/>
      <c r="N32" s="173"/>
      <c r="O32" s="175"/>
      <c r="P32" s="176"/>
      <c r="Q32" s="170"/>
      <c r="R32" s="139"/>
      <c r="S32" s="150"/>
      <c r="T32" s="173"/>
      <c r="U32" s="175"/>
      <c r="V32" s="176"/>
      <c r="W32" s="170"/>
      <c r="X32" s="139"/>
      <c r="Y32" s="150"/>
      <c r="Z32" s="173"/>
      <c r="AA32" s="175"/>
      <c r="AB32" s="50" t="s">
        <v>489</v>
      </c>
    </row>
    <row r="33" spans="1:28" ht="13.5" customHeight="1">
      <c r="A33" s="135"/>
      <c r="B33" s="136" t="s">
        <v>340</v>
      </c>
      <c r="C33" s="222" t="s">
        <v>333</v>
      </c>
      <c r="D33" s="138">
        <v>2100</v>
      </c>
      <c r="E33" s="171"/>
      <c r="F33" s="141"/>
      <c r="G33" s="172"/>
      <c r="H33" s="173"/>
      <c r="I33" s="29"/>
      <c r="J33" s="172"/>
      <c r="K33" s="170"/>
      <c r="L33" s="174"/>
      <c r="M33" s="150"/>
      <c r="N33" s="173"/>
      <c r="O33" s="175"/>
      <c r="P33" s="176"/>
      <c r="Q33" s="170"/>
      <c r="R33" s="139"/>
      <c r="S33" s="150"/>
      <c r="T33" s="173"/>
      <c r="U33" s="175"/>
      <c r="V33" s="176"/>
      <c r="W33" s="170"/>
      <c r="X33" s="139"/>
      <c r="Y33" s="150"/>
      <c r="Z33" s="173"/>
      <c r="AA33" s="175"/>
      <c r="AB33" s="50" t="s">
        <v>357</v>
      </c>
    </row>
    <row r="34" spans="1:28" ht="13.5" customHeight="1">
      <c r="A34" s="135"/>
      <c r="B34" s="136" t="s">
        <v>17</v>
      </c>
      <c r="C34" s="222" t="s">
        <v>333</v>
      </c>
      <c r="D34" s="138">
        <v>2050</v>
      </c>
      <c r="E34" s="171"/>
      <c r="F34" s="141"/>
      <c r="G34" s="172"/>
      <c r="H34" s="173"/>
      <c r="I34" s="29"/>
      <c r="J34" s="172"/>
      <c r="K34" s="170"/>
      <c r="L34" s="174"/>
      <c r="M34" s="150"/>
      <c r="N34" s="173"/>
      <c r="O34" s="175"/>
      <c r="P34" s="176"/>
      <c r="Q34" s="170"/>
      <c r="R34" s="139"/>
      <c r="S34" s="150"/>
      <c r="T34" s="173"/>
      <c r="U34" s="175"/>
      <c r="V34" s="176"/>
      <c r="W34" s="170"/>
      <c r="X34" s="139"/>
      <c r="Y34" s="150"/>
      <c r="Z34" s="173"/>
      <c r="AA34" s="175"/>
      <c r="AB34" s="54"/>
    </row>
    <row r="35" spans="1:28" ht="13.5" customHeight="1">
      <c r="A35" s="135"/>
      <c r="B35" s="136"/>
      <c r="C35" s="222"/>
      <c r="D35" s="138"/>
      <c r="E35" s="171"/>
      <c r="F35" s="178"/>
      <c r="G35" s="172"/>
      <c r="H35" s="173"/>
      <c r="I35" s="175"/>
      <c r="J35" s="172"/>
      <c r="K35" s="170"/>
      <c r="L35" s="174"/>
      <c r="M35" s="150"/>
      <c r="N35" s="173"/>
      <c r="O35" s="175"/>
      <c r="P35" s="176"/>
      <c r="Q35" s="170"/>
      <c r="R35" s="139"/>
      <c r="S35" s="150"/>
      <c r="T35" s="173"/>
      <c r="U35" s="175"/>
      <c r="V35" s="176"/>
      <c r="W35" s="170"/>
      <c r="X35" s="139"/>
      <c r="Y35" s="150"/>
      <c r="Z35" s="173"/>
      <c r="AA35" s="179"/>
      <c r="AB35" s="54" t="s">
        <v>327</v>
      </c>
    </row>
    <row r="36" spans="1:28" ht="13.5" customHeight="1">
      <c r="A36" s="135"/>
      <c r="B36" s="136"/>
      <c r="C36" s="222"/>
      <c r="D36" s="138"/>
      <c r="E36" s="171"/>
      <c r="F36" s="181"/>
      <c r="G36" s="172"/>
      <c r="H36" s="173"/>
      <c r="I36" s="175"/>
      <c r="J36" s="172"/>
      <c r="K36" s="170"/>
      <c r="L36" s="174"/>
      <c r="M36" s="150"/>
      <c r="N36" s="173"/>
      <c r="O36" s="179"/>
      <c r="P36" s="176"/>
      <c r="Q36" s="170"/>
      <c r="R36" s="139"/>
      <c r="S36" s="150"/>
      <c r="T36" s="173"/>
      <c r="U36" s="179"/>
      <c r="V36" s="176"/>
      <c r="W36" s="170"/>
      <c r="X36" s="139"/>
      <c r="Y36" s="150"/>
      <c r="Z36" s="173"/>
      <c r="AA36" s="184"/>
      <c r="AB36" s="54"/>
    </row>
    <row r="37" spans="1:28" ht="13.5" customHeight="1">
      <c r="A37" s="135"/>
      <c r="B37" s="136"/>
      <c r="C37" s="222"/>
      <c r="D37" s="138"/>
      <c r="E37" s="171"/>
      <c r="F37" s="181"/>
      <c r="G37" s="172"/>
      <c r="H37" s="173"/>
      <c r="I37" s="179"/>
      <c r="J37" s="172"/>
      <c r="K37" s="170"/>
      <c r="L37" s="174"/>
      <c r="M37" s="150"/>
      <c r="N37" s="173"/>
      <c r="O37" s="184"/>
      <c r="P37" s="176"/>
      <c r="Q37" s="170"/>
      <c r="R37" s="139"/>
      <c r="S37" s="150"/>
      <c r="T37" s="173"/>
      <c r="U37" s="184"/>
      <c r="V37" s="176"/>
      <c r="W37" s="170"/>
      <c r="X37" s="139"/>
      <c r="Y37" s="150"/>
      <c r="Z37" s="173"/>
      <c r="AA37" s="184"/>
      <c r="AB37" s="54"/>
    </row>
    <row r="38" spans="1:28" ht="13.5" customHeight="1">
      <c r="A38" s="223"/>
      <c r="B38" s="224"/>
      <c r="C38" s="225"/>
      <c r="D38" s="138"/>
      <c r="E38" s="171"/>
      <c r="F38" s="192"/>
      <c r="G38" s="172"/>
      <c r="H38" s="173"/>
      <c r="I38" s="195"/>
      <c r="J38" s="172"/>
      <c r="K38" s="170"/>
      <c r="L38" s="174"/>
      <c r="M38" s="150"/>
      <c r="N38" s="173"/>
      <c r="O38" s="195"/>
      <c r="P38" s="176"/>
      <c r="Q38" s="170"/>
      <c r="R38" s="139"/>
      <c r="S38" s="150"/>
      <c r="T38" s="173"/>
      <c r="U38" s="195"/>
      <c r="V38" s="176"/>
      <c r="W38" s="170"/>
      <c r="X38" s="139"/>
      <c r="Y38" s="150"/>
      <c r="Z38" s="173"/>
      <c r="AA38" s="195"/>
      <c r="AB38" s="54"/>
    </row>
    <row r="39" spans="1:28" s="43" customFormat="1" ht="13.5" customHeight="1" thickBot="1">
      <c r="A39" s="31"/>
      <c r="B39" s="32" t="str">
        <f>CONCATENATE(FIXED(COUNTA(B24:B38),0,0),"　店")</f>
        <v>11　店</v>
      </c>
      <c r="C39" s="55"/>
      <c r="D39" s="15">
        <f>SUM(D24:D38)</f>
        <v>19800</v>
      </c>
      <c r="E39" s="34"/>
      <c r="F39" s="35">
        <f>SUM(F24:F38)</f>
        <v>0</v>
      </c>
      <c r="G39" s="36"/>
      <c r="H39" s="37"/>
      <c r="I39" s="127"/>
      <c r="J39" s="37"/>
      <c r="K39" s="13" t="str">
        <f>CONCATENATE(FIXED(COUNTA(K24:K38),0,0),"　店")</f>
        <v>3　店</v>
      </c>
      <c r="L39" s="56"/>
      <c r="M39" s="19">
        <f>SUM(M24:M38)</f>
        <v>2550</v>
      </c>
      <c r="N39" s="40"/>
      <c r="O39" s="125">
        <f>SUM(O24:O38)</f>
        <v>0</v>
      </c>
      <c r="P39" s="38"/>
      <c r="Q39" s="13" t="str">
        <f>CONCATENATE(FIXED(COUNTA(Q24:Q38),0,0),"　店")</f>
        <v>1　店</v>
      </c>
      <c r="R39" s="39"/>
      <c r="S39" s="19">
        <f>SUM(S24:S38)</f>
        <v>500</v>
      </c>
      <c r="T39" s="40"/>
      <c r="U39" s="125">
        <f>SUM(U24:U38)</f>
        <v>0</v>
      </c>
      <c r="V39" s="38"/>
      <c r="W39" s="13" t="str">
        <f>CONCATENATE(FIXED(COUNTA(W24:W38),0,0),"　店")</f>
        <v>3　店</v>
      </c>
      <c r="X39" s="39"/>
      <c r="Y39" s="19">
        <f>SUM(Y24:Y38)</f>
        <v>1400</v>
      </c>
      <c r="Z39" s="40"/>
      <c r="AA39" s="125">
        <f>SUM(AA24:AA38)</f>
        <v>0</v>
      </c>
      <c r="AB39" s="57"/>
    </row>
    <row r="40" spans="1:32" s="43" customFormat="1" ht="13.5">
      <c r="A40" s="106"/>
      <c r="B40" s="44"/>
      <c r="C40" s="44"/>
      <c r="D40" s="44"/>
      <c r="G40" s="45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7">
        <f>'表紙'!S3</f>
        <v>0</v>
      </c>
      <c r="AC40" s="105"/>
      <c r="AD40" s="105"/>
      <c r="AE40" s="105"/>
      <c r="AF40" s="105"/>
    </row>
    <row r="41" spans="1:28" ht="13.5">
      <c r="A41" s="43"/>
      <c r="B41" s="44"/>
      <c r="C41" s="44"/>
      <c r="D41" s="44"/>
      <c r="E41" s="43"/>
      <c r="F41" s="43"/>
      <c r="G41" s="45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200">
        <f>'表紙'!U22</f>
        <v>42887</v>
      </c>
    </row>
  </sheetData>
  <sheetProtection formatCells="0"/>
  <mergeCells count="17">
    <mergeCell ref="W2:Y2"/>
    <mergeCell ref="C1:H2"/>
    <mergeCell ref="B3:D3"/>
    <mergeCell ref="P4:T4"/>
    <mergeCell ref="V4:Z4"/>
    <mergeCell ref="K1:S1"/>
    <mergeCell ref="K2:S2"/>
    <mergeCell ref="W1:AA1"/>
    <mergeCell ref="J4:N4"/>
    <mergeCell ref="V23:Z23"/>
    <mergeCell ref="B22:D22"/>
    <mergeCell ref="A23:E23"/>
    <mergeCell ref="A4:E4"/>
    <mergeCell ref="G4:H4"/>
    <mergeCell ref="G23:H23"/>
    <mergeCell ref="J23:N23"/>
    <mergeCell ref="P23:T23"/>
  </mergeCells>
  <dataValidations count="4">
    <dataValidation type="whole" operator="lessThanOrEqual" showInputMessage="1" showErrorMessage="1" sqref="AC3:AF39 AC41:AF65536 AG3:IV65536">
      <formula1>AA3</formula1>
    </dataValidation>
    <dataValidation operator="lessThanOrEqual" showInputMessage="1" showErrorMessage="1" sqref="AC1:IV2"/>
    <dataValidation operator="lessThanOrEqual" allowBlank="1" showInputMessage="1" showErrorMessage="1" sqref="Q40"/>
    <dataValidation type="whole" operator="lessThanOrEqual" allowBlank="1" showInputMessage="1" showErrorMessage="1" sqref="F5:F20 I5:I20 O5:O20 U5:U20 AA24:AA38 F35:F38 I35:I38 U24:U38 O27:O38 AA5:AA20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5" r:id="rId2"/>
  <ignoredErrors>
    <ignoredError sqref="K2 AB2 AB41 C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12" sqref="AB12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9.3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311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41000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43"/>
      <c r="B5" s="132" t="s">
        <v>30</v>
      </c>
      <c r="C5" s="137" t="s">
        <v>333</v>
      </c>
      <c r="D5" s="134">
        <v>2000</v>
      </c>
      <c r="E5" s="165"/>
      <c r="F5" s="121"/>
      <c r="G5" s="166"/>
      <c r="H5" s="167"/>
      <c r="I5" s="123"/>
      <c r="J5" s="166"/>
      <c r="K5" s="168" t="s">
        <v>32</v>
      </c>
      <c r="L5" s="169" t="s">
        <v>342</v>
      </c>
      <c r="M5" s="148">
        <v>800</v>
      </c>
      <c r="N5" s="167"/>
      <c r="O5" s="123"/>
      <c r="P5" s="166"/>
      <c r="Q5" s="170" t="s">
        <v>32</v>
      </c>
      <c r="R5" s="139" t="s">
        <v>342</v>
      </c>
      <c r="S5" s="149">
        <v>1000</v>
      </c>
      <c r="T5" s="167"/>
      <c r="U5" s="123"/>
      <c r="V5" s="166"/>
      <c r="W5" s="226" t="s">
        <v>268</v>
      </c>
      <c r="X5" s="133" t="s">
        <v>342</v>
      </c>
      <c r="Y5" s="148">
        <v>650</v>
      </c>
      <c r="Z5" s="167"/>
      <c r="AA5" s="123"/>
      <c r="AB5" s="115" t="s">
        <v>358</v>
      </c>
    </row>
    <row r="6" spans="1:28" ht="15" customHeight="1">
      <c r="A6" s="145"/>
      <c r="B6" s="136" t="s">
        <v>31</v>
      </c>
      <c r="C6" s="137" t="s">
        <v>333</v>
      </c>
      <c r="D6" s="138">
        <v>2650</v>
      </c>
      <c r="E6" s="171"/>
      <c r="F6" s="122"/>
      <c r="G6" s="172"/>
      <c r="H6" s="173"/>
      <c r="I6" s="124"/>
      <c r="J6" s="172"/>
      <c r="K6" s="170" t="s">
        <v>266</v>
      </c>
      <c r="L6" s="174" t="s">
        <v>342</v>
      </c>
      <c r="M6" s="149">
        <v>900</v>
      </c>
      <c r="N6" s="173"/>
      <c r="O6" s="124"/>
      <c r="P6" s="172"/>
      <c r="Q6" s="170" t="s">
        <v>267</v>
      </c>
      <c r="R6" s="139" t="s">
        <v>342</v>
      </c>
      <c r="S6" s="150">
        <v>400</v>
      </c>
      <c r="T6" s="173"/>
      <c r="U6" s="124"/>
      <c r="V6" s="172"/>
      <c r="W6" s="170" t="s">
        <v>434</v>
      </c>
      <c r="X6" s="139" t="s">
        <v>342</v>
      </c>
      <c r="Y6" s="150">
        <v>1250</v>
      </c>
      <c r="Z6" s="173"/>
      <c r="AA6" s="124"/>
      <c r="AB6" s="116" t="s">
        <v>513</v>
      </c>
    </row>
    <row r="7" spans="1:28" ht="15" customHeight="1">
      <c r="A7" s="145"/>
      <c r="B7" s="136" t="s">
        <v>32</v>
      </c>
      <c r="C7" s="139" t="s">
        <v>329</v>
      </c>
      <c r="D7" s="138">
        <v>2700</v>
      </c>
      <c r="E7" s="171"/>
      <c r="F7" s="122"/>
      <c r="G7" s="172"/>
      <c r="H7" s="173"/>
      <c r="I7" s="124"/>
      <c r="J7" s="172"/>
      <c r="K7" s="170" t="s">
        <v>269</v>
      </c>
      <c r="L7" s="174" t="s">
        <v>342</v>
      </c>
      <c r="M7" s="150">
        <v>600</v>
      </c>
      <c r="N7" s="173"/>
      <c r="O7" s="124"/>
      <c r="P7" s="172"/>
      <c r="Q7" s="227" t="s">
        <v>41</v>
      </c>
      <c r="R7" s="139" t="s">
        <v>342</v>
      </c>
      <c r="S7" s="150">
        <v>250</v>
      </c>
      <c r="T7" s="173"/>
      <c r="U7" s="124"/>
      <c r="V7" s="172"/>
      <c r="W7" s="170" t="s">
        <v>269</v>
      </c>
      <c r="X7" s="139" t="s">
        <v>342</v>
      </c>
      <c r="Y7" s="150">
        <v>400</v>
      </c>
      <c r="Z7" s="173"/>
      <c r="AA7" s="124"/>
      <c r="AB7" s="117" t="s">
        <v>436</v>
      </c>
    </row>
    <row r="8" spans="1:28" ht="15" customHeight="1">
      <c r="A8" s="364" t="s">
        <v>307</v>
      </c>
      <c r="B8" s="136" t="s">
        <v>433</v>
      </c>
      <c r="C8" s="139" t="s">
        <v>329</v>
      </c>
      <c r="D8" s="138">
        <v>4000</v>
      </c>
      <c r="E8" s="171"/>
      <c r="F8" s="122"/>
      <c r="G8" s="172"/>
      <c r="H8" s="173"/>
      <c r="I8" s="124"/>
      <c r="J8" s="172"/>
      <c r="K8" s="170" t="s">
        <v>248</v>
      </c>
      <c r="L8" s="174" t="s">
        <v>342</v>
      </c>
      <c r="M8" s="150">
        <v>1000</v>
      </c>
      <c r="N8" s="173"/>
      <c r="O8" s="124"/>
      <c r="P8" s="172"/>
      <c r="Q8" s="170"/>
      <c r="R8" s="139" t="s">
        <v>342</v>
      </c>
      <c r="S8" s="150" t="s">
        <v>342</v>
      </c>
      <c r="T8" s="173"/>
      <c r="U8" s="175"/>
      <c r="V8" s="176"/>
      <c r="W8" s="170" t="s">
        <v>270</v>
      </c>
      <c r="X8" s="139" t="s">
        <v>342</v>
      </c>
      <c r="Y8" s="150">
        <v>550</v>
      </c>
      <c r="Z8" s="173"/>
      <c r="AA8" s="124"/>
      <c r="AB8" s="117" t="s">
        <v>359</v>
      </c>
    </row>
    <row r="9" spans="1:28" ht="15" customHeight="1">
      <c r="A9" s="147"/>
      <c r="B9" s="136" t="s">
        <v>33</v>
      </c>
      <c r="C9" s="139" t="s">
        <v>333</v>
      </c>
      <c r="D9" s="138">
        <v>2450</v>
      </c>
      <c r="E9" s="171"/>
      <c r="F9" s="122"/>
      <c r="G9" s="172"/>
      <c r="H9" s="173"/>
      <c r="I9" s="124"/>
      <c r="J9" s="172"/>
      <c r="K9" s="170" t="s">
        <v>342</v>
      </c>
      <c r="L9" s="174" t="s">
        <v>342</v>
      </c>
      <c r="M9" s="150" t="s">
        <v>342</v>
      </c>
      <c r="N9" s="173" t="s">
        <v>342</v>
      </c>
      <c r="O9" s="175"/>
      <c r="P9" s="176"/>
      <c r="Q9" s="170"/>
      <c r="R9" s="139" t="s">
        <v>342</v>
      </c>
      <c r="S9" s="150" t="s">
        <v>342</v>
      </c>
      <c r="T9" s="173"/>
      <c r="U9" s="175"/>
      <c r="V9" s="176"/>
      <c r="W9" s="170" t="s">
        <v>435</v>
      </c>
      <c r="X9" s="139" t="s">
        <v>342</v>
      </c>
      <c r="Y9" s="150">
        <v>250</v>
      </c>
      <c r="Z9" s="173"/>
      <c r="AA9" s="124"/>
      <c r="AB9" s="118"/>
    </row>
    <row r="10" spans="1:28" ht="15" customHeight="1">
      <c r="A10" s="147"/>
      <c r="B10" s="136" t="s">
        <v>36</v>
      </c>
      <c r="C10" s="139" t="s">
        <v>333</v>
      </c>
      <c r="D10" s="138">
        <v>1600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24"/>
      <c r="AB10" s="119"/>
    </row>
    <row r="11" spans="1:28" ht="15" customHeight="1">
      <c r="A11" s="145"/>
      <c r="B11" s="136" t="s">
        <v>37</v>
      </c>
      <c r="C11" s="139" t="s">
        <v>333</v>
      </c>
      <c r="D11" s="138">
        <v>1850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24"/>
      <c r="AB11" s="383" t="s">
        <v>514</v>
      </c>
    </row>
    <row r="12" spans="1:28" ht="15" customHeight="1">
      <c r="A12" s="145"/>
      <c r="B12" s="136" t="s">
        <v>38</v>
      </c>
      <c r="C12" s="139" t="s">
        <v>333</v>
      </c>
      <c r="D12" s="138">
        <v>2100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118" t="s">
        <v>450</v>
      </c>
    </row>
    <row r="13" spans="1:28" ht="15" customHeight="1">
      <c r="A13" s="145"/>
      <c r="B13" s="136" t="s">
        <v>39</v>
      </c>
      <c r="C13" s="139" t="s">
        <v>333</v>
      </c>
      <c r="D13" s="138">
        <v>1500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27"/>
    </row>
    <row r="14" spans="1:28" ht="15" customHeight="1">
      <c r="A14" s="145"/>
      <c r="B14" s="136" t="s">
        <v>34</v>
      </c>
      <c r="C14" s="137" t="s">
        <v>333</v>
      </c>
      <c r="D14" s="138">
        <v>1300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28"/>
    </row>
    <row r="15" spans="1:28" ht="15" customHeight="1">
      <c r="A15" s="145"/>
      <c r="B15" s="136" t="s">
        <v>35</v>
      </c>
      <c r="C15" s="137" t="s">
        <v>333</v>
      </c>
      <c r="D15" s="138">
        <v>1850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28"/>
    </row>
    <row r="16" spans="1:28" ht="15" customHeight="1">
      <c r="A16" s="145"/>
      <c r="B16" s="136" t="s">
        <v>40</v>
      </c>
      <c r="C16" s="137" t="s">
        <v>333</v>
      </c>
      <c r="D16" s="138">
        <v>1600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28"/>
    </row>
    <row r="17" spans="1:28" ht="15" customHeight="1">
      <c r="A17" s="145"/>
      <c r="B17" s="136" t="s">
        <v>248</v>
      </c>
      <c r="C17" s="139" t="s">
        <v>333</v>
      </c>
      <c r="D17" s="138">
        <v>1550</v>
      </c>
      <c r="E17" s="171"/>
      <c r="F17" s="128"/>
      <c r="G17" s="172"/>
      <c r="H17" s="173"/>
      <c r="I17" s="129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28"/>
    </row>
    <row r="18" spans="1:28" ht="15" customHeight="1">
      <c r="A18" s="145"/>
      <c r="B18" s="136" t="s">
        <v>41</v>
      </c>
      <c r="C18" s="139" t="s">
        <v>333</v>
      </c>
      <c r="D18" s="138">
        <v>5550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176"/>
      <c r="W18" s="170"/>
      <c r="X18" s="139"/>
      <c r="Y18" s="150"/>
      <c r="Z18" s="173"/>
      <c r="AA18" s="175"/>
      <c r="AB18" s="28"/>
    </row>
    <row r="19" spans="1:28" ht="15" customHeight="1">
      <c r="A19" s="364"/>
      <c r="B19" s="237" t="s">
        <v>449</v>
      </c>
      <c r="C19" s="139" t="s">
        <v>329</v>
      </c>
      <c r="D19" s="138">
        <v>250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176"/>
      <c r="W19" s="170"/>
      <c r="X19" s="139"/>
      <c r="Y19" s="150"/>
      <c r="Z19" s="173"/>
      <c r="AA19" s="175"/>
      <c r="AB19" s="28"/>
    </row>
    <row r="20" spans="1:28" ht="15" customHeight="1">
      <c r="A20" s="145"/>
      <c r="B20" s="136"/>
      <c r="C20" s="139"/>
      <c r="D20" s="138"/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176"/>
      <c r="W20" s="170"/>
      <c r="X20" s="139"/>
      <c r="Y20" s="150"/>
      <c r="Z20" s="173"/>
      <c r="AA20" s="175"/>
      <c r="AB20" s="28"/>
    </row>
    <row r="21" spans="1:28" ht="15" customHeight="1">
      <c r="A21" s="145"/>
      <c r="B21" s="136"/>
      <c r="C21" s="139"/>
      <c r="D21" s="138"/>
      <c r="E21" s="171"/>
      <c r="F21" s="122"/>
      <c r="G21" s="177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75"/>
      <c r="V21" s="176"/>
      <c r="W21" s="170"/>
      <c r="X21" s="139"/>
      <c r="Y21" s="150"/>
      <c r="Z21" s="173"/>
      <c r="AA21" s="175"/>
      <c r="AB21" s="28"/>
    </row>
    <row r="22" spans="1:28" ht="15" customHeight="1">
      <c r="A22" s="145"/>
      <c r="B22" s="136"/>
      <c r="C22" s="139"/>
      <c r="D22" s="138"/>
      <c r="E22" s="171"/>
      <c r="F22" s="178"/>
      <c r="G22" s="172"/>
      <c r="H22" s="173"/>
      <c r="I22" s="175"/>
      <c r="J22" s="176"/>
      <c r="K22" s="170"/>
      <c r="L22" s="174"/>
      <c r="M22" s="150"/>
      <c r="N22" s="173"/>
      <c r="O22" s="175"/>
      <c r="P22" s="176"/>
      <c r="Q22" s="136"/>
      <c r="R22" s="139"/>
      <c r="S22" s="150"/>
      <c r="T22" s="173"/>
      <c r="U22" s="175"/>
      <c r="V22" s="176"/>
      <c r="W22" s="170"/>
      <c r="X22" s="139"/>
      <c r="Y22" s="150"/>
      <c r="Z22" s="173"/>
      <c r="AA22" s="175"/>
      <c r="AB22" s="28"/>
    </row>
    <row r="23" spans="1:28" ht="15" customHeight="1">
      <c r="A23" s="145"/>
      <c r="B23" s="44"/>
      <c r="C23" s="44"/>
      <c r="D23" s="208"/>
      <c r="E23" s="171"/>
      <c r="F23" s="181"/>
      <c r="G23" s="43"/>
      <c r="H23" s="173"/>
      <c r="I23" s="175"/>
      <c r="J23" s="176"/>
      <c r="K23" s="170"/>
      <c r="L23" s="174"/>
      <c r="M23" s="150"/>
      <c r="N23" s="173"/>
      <c r="O23" s="175"/>
      <c r="P23" s="176"/>
      <c r="Q23" s="224"/>
      <c r="R23" s="139"/>
      <c r="S23" s="150"/>
      <c r="T23" s="173"/>
      <c r="U23" s="175"/>
      <c r="V23" s="176"/>
      <c r="W23" s="170"/>
      <c r="X23" s="139"/>
      <c r="Y23" s="150"/>
      <c r="Z23" s="173"/>
      <c r="AA23" s="175"/>
      <c r="AB23" s="28"/>
    </row>
    <row r="24" spans="1:28" ht="15" customHeight="1">
      <c r="A24" s="145"/>
      <c r="B24" s="136"/>
      <c r="C24" s="139"/>
      <c r="D24" s="138"/>
      <c r="E24" s="171"/>
      <c r="F24" s="181"/>
      <c r="G24" s="172"/>
      <c r="H24" s="173"/>
      <c r="I24" s="175"/>
      <c r="J24" s="176"/>
      <c r="K24" s="170"/>
      <c r="L24" s="174"/>
      <c r="M24" s="150"/>
      <c r="N24" s="173"/>
      <c r="O24" s="175"/>
      <c r="P24" s="176"/>
      <c r="Q24" s="136"/>
      <c r="R24" s="139"/>
      <c r="S24" s="150"/>
      <c r="T24" s="173"/>
      <c r="U24" s="175"/>
      <c r="V24" s="176"/>
      <c r="W24" s="170"/>
      <c r="X24" s="139"/>
      <c r="Y24" s="150"/>
      <c r="Z24" s="173"/>
      <c r="AA24" s="179"/>
      <c r="AB24" s="28"/>
    </row>
    <row r="25" spans="1:28" ht="15" customHeight="1">
      <c r="A25" s="145"/>
      <c r="B25" s="136"/>
      <c r="C25" s="139"/>
      <c r="D25" s="138"/>
      <c r="E25" s="171"/>
      <c r="F25" s="181"/>
      <c r="G25" s="172"/>
      <c r="H25" s="173"/>
      <c r="I25" s="179"/>
      <c r="J25" s="176"/>
      <c r="K25" s="170"/>
      <c r="L25" s="174"/>
      <c r="M25" s="150"/>
      <c r="N25" s="173"/>
      <c r="O25" s="175"/>
      <c r="P25" s="176"/>
      <c r="Q25" s="170"/>
      <c r="R25" s="139"/>
      <c r="S25" s="150"/>
      <c r="T25" s="173"/>
      <c r="U25" s="179"/>
      <c r="V25" s="176"/>
      <c r="W25" s="170"/>
      <c r="X25" s="139"/>
      <c r="Y25" s="150"/>
      <c r="Z25" s="173"/>
      <c r="AA25" s="184"/>
      <c r="AB25" s="28"/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75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28"/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75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8"/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79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8"/>
    </row>
    <row r="29" spans="1:28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</row>
    <row r="30" spans="1:28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</row>
    <row r="31" spans="1:28" ht="15" customHeight="1">
      <c r="A31" s="145"/>
      <c r="B31" s="136"/>
      <c r="C31" s="139"/>
      <c r="D31" s="229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8"/>
    </row>
    <row r="32" spans="1:28" ht="15" customHeight="1">
      <c r="A32" s="145"/>
      <c r="B32" s="136"/>
      <c r="C32" s="139"/>
      <c r="D32" s="229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139"/>
      <c r="Y32" s="150"/>
      <c r="Z32" s="173"/>
      <c r="AA32" s="184"/>
      <c r="AB32" s="28"/>
    </row>
    <row r="33" spans="1:28" ht="15" customHeight="1">
      <c r="A33" s="187"/>
      <c r="B33" s="188"/>
      <c r="C33" s="189"/>
      <c r="D33" s="23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189"/>
      <c r="Y33" s="199"/>
      <c r="Z33" s="194"/>
      <c r="AA33" s="195"/>
      <c r="AB33" s="28"/>
    </row>
    <row r="34" spans="1:28" s="42" customFormat="1" ht="15" customHeight="1" thickBot="1">
      <c r="A34" s="31"/>
      <c r="B34" s="32" t="str">
        <f>CONCATENATE(FIXED(COUNTA(B5:B33),0,0),"　店")</f>
        <v>15　店</v>
      </c>
      <c r="C34" s="33"/>
      <c r="D34" s="15">
        <f>SUM(D5:D33)</f>
        <v>32950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CONCATENATE(FIXED(COUNTA(K5:K8),0,0),"　店")</f>
        <v>4　店</v>
      </c>
      <c r="L34" s="39"/>
      <c r="M34" s="19">
        <f>SUM(M5:M33)</f>
        <v>3300</v>
      </c>
      <c r="N34" s="40"/>
      <c r="O34" s="125">
        <f>SUM(O5:O33)</f>
        <v>0</v>
      </c>
      <c r="P34" s="38"/>
      <c r="Q34" s="13" t="str">
        <f>CONCATENATE(FIXED(COUNTA(Q5:Q8),0,0),"　店")</f>
        <v>3　店</v>
      </c>
      <c r="R34" s="39"/>
      <c r="S34" s="19">
        <f>SUM(S5:S33)</f>
        <v>1650</v>
      </c>
      <c r="T34" s="40"/>
      <c r="U34" s="125">
        <f>SUM(U5:U33)</f>
        <v>0</v>
      </c>
      <c r="V34" s="38"/>
      <c r="W34" s="13" t="str">
        <f>CONCATENATE(FIXED(COUNTA(W5:W33),0,0),"　店")</f>
        <v>5　店</v>
      </c>
      <c r="X34" s="39"/>
      <c r="Y34" s="19">
        <f>SUM(Y5:Y33)</f>
        <v>3100</v>
      </c>
      <c r="Z34" s="40"/>
      <c r="AA34" s="125">
        <f>SUM(AA5:AA33)</f>
        <v>0</v>
      </c>
      <c r="AB34" s="41"/>
    </row>
    <row r="35" spans="1:32" s="43" customFormat="1" ht="13.5">
      <c r="A35" s="106" t="str">
        <f>'表紙'!A3</f>
        <v>平成29年前期</v>
      </c>
      <c r="B35" s="44"/>
      <c r="C35" s="44"/>
      <c r="D35" s="44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</sheetData>
  <sheetProtection formatCells="0"/>
  <mergeCells count="12">
    <mergeCell ref="P4:T4"/>
    <mergeCell ref="V4:Z4"/>
    <mergeCell ref="A4:E4"/>
    <mergeCell ref="G4:H4"/>
    <mergeCell ref="J4:N4"/>
    <mergeCell ref="AA36:AB36"/>
    <mergeCell ref="W1:AA1"/>
    <mergeCell ref="W2:Y2"/>
    <mergeCell ref="B3:D3"/>
    <mergeCell ref="C1:H2"/>
    <mergeCell ref="K1:S1"/>
    <mergeCell ref="K2:S2"/>
  </mergeCells>
  <dataValidations count="4">
    <dataValidation type="whole" operator="lessThanOrEqual" showInputMessage="1" showErrorMessage="1" sqref="AG3:IV65536 AC3:AF34 AC36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B2 K1:K2 AA36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6"/>
  <sheetViews>
    <sheetView showGridLines="0" showZeros="0" view="pageBreakPreview" zoomScale="85" zoomScaleNormal="90" zoomScaleSheetLayoutView="85" zoomScalePageLayoutView="0" workbookViewId="0" topLeftCell="A1">
      <pane ySplit="4" topLeftCell="A5" activePane="bottomLeft" state="frozen"/>
      <selection pane="topLeft" activeCell="S11" sqref="S11"/>
      <selection pane="bottomLeft" activeCell="AB32" sqref="AB32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003906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7.25390625" style="22" bestFit="1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312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41850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231"/>
      <c r="B5" s="136" t="s">
        <v>328</v>
      </c>
      <c r="C5" s="139" t="s">
        <v>333</v>
      </c>
      <c r="D5" s="138">
        <v>2500</v>
      </c>
      <c r="E5" s="165"/>
      <c r="F5" s="121"/>
      <c r="G5" s="172"/>
      <c r="H5" s="167"/>
      <c r="I5" s="123"/>
      <c r="J5" s="166"/>
      <c r="K5" s="170" t="s">
        <v>45</v>
      </c>
      <c r="L5" s="169" t="s">
        <v>342</v>
      </c>
      <c r="M5" s="148">
        <v>850</v>
      </c>
      <c r="N5" s="167"/>
      <c r="O5" s="123"/>
      <c r="P5" s="166">
        <v>230150310301</v>
      </c>
      <c r="Q5" s="168" t="s">
        <v>342</v>
      </c>
      <c r="R5" s="139" t="s">
        <v>342</v>
      </c>
      <c r="S5" s="148" t="s">
        <v>342</v>
      </c>
      <c r="T5" s="167"/>
      <c r="U5" s="220"/>
      <c r="V5" s="204">
        <v>230150410501</v>
      </c>
      <c r="W5" s="168" t="s">
        <v>56</v>
      </c>
      <c r="X5" s="232" t="s">
        <v>342</v>
      </c>
      <c r="Y5" s="148">
        <v>250</v>
      </c>
      <c r="Z5" s="167"/>
      <c r="AA5" s="123"/>
      <c r="AB5" s="120"/>
    </row>
    <row r="6" spans="1:28" ht="15" customHeight="1">
      <c r="A6" s="147"/>
      <c r="B6" s="136" t="s">
        <v>52</v>
      </c>
      <c r="C6" s="139" t="s">
        <v>333</v>
      </c>
      <c r="D6" s="138">
        <v>900</v>
      </c>
      <c r="E6" s="171"/>
      <c r="F6" s="122"/>
      <c r="G6" s="172"/>
      <c r="H6" s="173"/>
      <c r="I6" s="124"/>
      <c r="J6" s="172"/>
      <c r="K6" s="170" t="s">
        <v>451</v>
      </c>
      <c r="L6" s="174" t="s">
        <v>342</v>
      </c>
      <c r="M6" s="149">
        <v>1850</v>
      </c>
      <c r="N6" s="173"/>
      <c r="O6" s="124"/>
      <c r="P6" s="172">
        <v>230150310301</v>
      </c>
      <c r="Q6" s="170" t="s">
        <v>342</v>
      </c>
      <c r="R6" s="139" t="s">
        <v>342</v>
      </c>
      <c r="S6" s="149" t="s">
        <v>342</v>
      </c>
      <c r="T6" s="173"/>
      <c r="U6" s="175"/>
      <c r="V6" s="176">
        <v>230150410501</v>
      </c>
      <c r="W6" s="170" t="s">
        <v>265</v>
      </c>
      <c r="X6" s="222" t="s">
        <v>342</v>
      </c>
      <c r="Y6" s="150">
        <v>600</v>
      </c>
      <c r="Z6" s="173"/>
      <c r="AA6" s="124"/>
      <c r="AB6" s="118" t="s">
        <v>360</v>
      </c>
    </row>
    <row r="7" spans="1:28" ht="15" customHeight="1">
      <c r="A7" s="233"/>
      <c r="B7" s="136" t="s">
        <v>51</v>
      </c>
      <c r="C7" s="139" t="s">
        <v>333</v>
      </c>
      <c r="D7" s="138">
        <v>1700</v>
      </c>
      <c r="E7" s="171"/>
      <c r="F7" s="122"/>
      <c r="G7" s="172"/>
      <c r="H7" s="173"/>
      <c r="I7" s="124"/>
      <c r="J7" s="172"/>
      <c r="K7" s="170" t="s">
        <v>265</v>
      </c>
      <c r="L7" s="174" t="s">
        <v>342</v>
      </c>
      <c r="M7" s="150">
        <v>1150</v>
      </c>
      <c r="N7" s="173"/>
      <c r="O7" s="124"/>
      <c r="P7" s="172">
        <v>230150310301</v>
      </c>
      <c r="Q7" s="170" t="s">
        <v>342</v>
      </c>
      <c r="R7" s="139" t="s">
        <v>342</v>
      </c>
      <c r="S7" s="150" t="s">
        <v>342</v>
      </c>
      <c r="T7" s="173"/>
      <c r="U7" s="175"/>
      <c r="V7" s="176">
        <v>230150410501</v>
      </c>
      <c r="W7" s="170" t="s">
        <v>47</v>
      </c>
      <c r="X7" s="222" t="s">
        <v>342</v>
      </c>
      <c r="Y7" s="150">
        <v>450</v>
      </c>
      <c r="Z7" s="173"/>
      <c r="AA7" s="124"/>
      <c r="AB7" s="118" t="s">
        <v>361</v>
      </c>
    </row>
    <row r="8" spans="1:28" ht="15" customHeight="1">
      <c r="A8" s="233"/>
      <c r="B8" s="136" t="s">
        <v>48</v>
      </c>
      <c r="C8" s="139" t="s">
        <v>333</v>
      </c>
      <c r="D8" s="138">
        <v>2050</v>
      </c>
      <c r="E8" s="171"/>
      <c r="F8" s="122"/>
      <c r="G8" s="172"/>
      <c r="H8" s="173"/>
      <c r="I8" s="124"/>
      <c r="J8" s="172"/>
      <c r="K8" s="170" t="s">
        <v>452</v>
      </c>
      <c r="L8" s="174" t="s">
        <v>342</v>
      </c>
      <c r="M8" s="150">
        <v>200</v>
      </c>
      <c r="N8" s="173"/>
      <c r="O8" s="124"/>
      <c r="P8" s="172">
        <v>230150310301</v>
      </c>
      <c r="Q8" s="170" t="s">
        <v>342</v>
      </c>
      <c r="R8" s="139" t="s">
        <v>342</v>
      </c>
      <c r="S8" s="150" t="s">
        <v>342</v>
      </c>
      <c r="T8" s="173"/>
      <c r="U8" s="175"/>
      <c r="V8" s="176">
        <v>230150410501</v>
      </c>
      <c r="W8" s="170" t="s">
        <v>42</v>
      </c>
      <c r="X8" s="222" t="s">
        <v>342</v>
      </c>
      <c r="Y8" s="150">
        <v>450</v>
      </c>
      <c r="Z8" s="173"/>
      <c r="AA8" s="124"/>
      <c r="AB8" s="118" t="s">
        <v>362</v>
      </c>
    </row>
    <row r="9" spans="1:28" ht="15" customHeight="1">
      <c r="A9" s="233"/>
      <c r="B9" s="136" t="s">
        <v>45</v>
      </c>
      <c r="C9" s="139" t="s">
        <v>333</v>
      </c>
      <c r="D9" s="138">
        <v>1850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>
        <v>230150310301</v>
      </c>
      <c r="Q9" s="227" t="s">
        <v>342</v>
      </c>
      <c r="R9" s="139" t="s">
        <v>342</v>
      </c>
      <c r="S9" s="234" t="s">
        <v>342</v>
      </c>
      <c r="T9" s="235"/>
      <c r="U9" s="236"/>
      <c r="V9" s="176">
        <v>230150410501</v>
      </c>
      <c r="W9" s="170" t="s">
        <v>264</v>
      </c>
      <c r="X9" s="222" t="s">
        <v>342</v>
      </c>
      <c r="Y9" s="150">
        <v>850</v>
      </c>
      <c r="Z9" s="173"/>
      <c r="AA9" s="124"/>
      <c r="AB9" s="118" t="s">
        <v>359</v>
      </c>
    </row>
    <row r="10" spans="1:28" ht="15" customHeight="1">
      <c r="A10" s="233"/>
      <c r="B10" s="136" t="s">
        <v>44</v>
      </c>
      <c r="C10" s="139" t="s">
        <v>333</v>
      </c>
      <c r="D10" s="138">
        <v>1900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49"/>
      <c r="T10" s="173"/>
      <c r="U10" s="236"/>
      <c r="V10" s="176"/>
      <c r="W10" s="170"/>
      <c r="X10" s="222"/>
      <c r="Y10" s="150"/>
      <c r="Z10" s="173"/>
      <c r="AA10" s="175"/>
      <c r="AB10" s="26"/>
    </row>
    <row r="11" spans="1:28" ht="15" customHeight="1">
      <c r="A11" s="233"/>
      <c r="B11" s="136" t="s">
        <v>42</v>
      </c>
      <c r="C11" s="139" t="s">
        <v>333</v>
      </c>
      <c r="D11" s="138">
        <v>1450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49"/>
      <c r="T11" s="173"/>
      <c r="U11" s="124"/>
      <c r="V11" s="172"/>
      <c r="W11" s="170"/>
      <c r="X11" s="222"/>
      <c r="Y11" s="150"/>
      <c r="Z11" s="173"/>
      <c r="AA11" s="175"/>
      <c r="AB11" s="27"/>
    </row>
    <row r="12" spans="1:28" ht="15" customHeight="1">
      <c r="A12" s="147"/>
      <c r="B12" s="136" t="s">
        <v>47</v>
      </c>
      <c r="C12" s="139" t="s">
        <v>333</v>
      </c>
      <c r="D12" s="138">
        <v>1400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24"/>
      <c r="V12" s="172"/>
      <c r="W12" s="170"/>
      <c r="X12" s="222"/>
      <c r="Y12" s="150"/>
      <c r="Z12" s="173"/>
      <c r="AA12" s="175"/>
      <c r="AB12" s="27"/>
    </row>
    <row r="13" spans="1:28" ht="15" customHeight="1">
      <c r="A13" s="233"/>
      <c r="B13" s="136" t="s">
        <v>49</v>
      </c>
      <c r="C13" s="139" t="s">
        <v>333</v>
      </c>
      <c r="D13" s="138">
        <v>1300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222"/>
      <c r="Y13" s="150"/>
      <c r="Z13" s="173"/>
      <c r="AA13" s="175"/>
      <c r="AB13" s="27"/>
    </row>
    <row r="14" spans="1:28" ht="15" customHeight="1">
      <c r="A14" s="233"/>
      <c r="B14" s="136" t="s">
        <v>50</v>
      </c>
      <c r="C14" s="139" t="s">
        <v>333</v>
      </c>
      <c r="D14" s="138">
        <v>1000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222"/>
      <c r="Y14" s="150"/>
      <c r="Z14" s="173"/>
      <c r="AA14" s="175"/>
      <c r="AB14" s="26"/>
    </row>
    <row r="15" spans="1:28" ht="15" customHeight="1">
      <c r="A15" s="147" t="s">
        <v>491</v>
      </c>
      <c r="B15" s="136" t="s">
        <v>43</v>
      </c>
      <c r="C15" s="139" t="s">
        <v>333</v>
      </c>
      <c r="D15" s="138">
        <v>1400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222"/>
      <c r="Y15" s="150"/>
      <c r="Z15" s="173"/>
      <c r="AA15" s="175"/>
      <c r="AB15" s="27"/>
    </row>
    <row r="16" spans="1:28" ht="15" customHeight="1">
      <c r="A16" s="233"/>
      <c r="B16" s="136" t="s">
        <v>46</v>
      </c>
      <c r="C16" s="139" t="s">
        <v>333</v>
      </c>
      <c r="D16" s="138">
        <v>1450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222"/>
      <c r="Y16" s="150"/>
      <c r="Z16" s="173"/>
      <c r="AA16" s="175"/>
      <c r="AB16" s="26" t="s">
        <v>493</v>
      </c>
    </row>
    <row r="17" spans="1:28" ht="15" customHeight="1">
      <c r="A17" s="233"/>
      <c r="B17" s="136" t="s">
        <v>437</v>
      </c>
      <c r="C17" s="139" t="s">
        <v>329</v>
      </c>
      <c r="D17" s="138">
        <v>1350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222"/>
      <c r="Y17" s="150"/>
      <c r="Z17" s="173"/>
      <c r="AA17" s="175"/>
      <c r="AB17" s="26"/>
    </row>
    <row r="18" spans="1:28" ht="15" customHeight="1">
      <c r="A18" s="147" t="s">
        <v>459</v>
      </c>
      <c r="B18" s="136" t="s">
        <v>53</v>
      </c>
      <c r="C18" s="139" t="s">
        <v>333</v>
      </c>
      <c r="D18" s="138">
        <v>1750</v>
      </c>
      <c r="E18" s="171"/>
      <c r="F18" s="122"/>
      <c r="G18" s="177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176"/>
      <c r="W18" s="170"/>
      <c r="X18" s="222"/>
      <c r="Y18" s="150"/>
      <c r="Z18" s="173"/>
      <c r="AA18" s="175"/>
      <c r="AB18" s="26"/>
    </row>
    <row r="19" spans="1:28" ht="15" customHeight="1">
      <c r="A19" s="147" t="s">
        <v>460</v>
      </c>
      <c r="B19" s="136" t="s">
        <v>265</v>
      </c>
      <c r="C19" s="139" t="s">
        <v>333</v>
      </c>
      <c r="D19" s="138">
        <v>2950</v>
      </c>
      <c r="E19" s="171"/>
      <c r="F19" s="122"/>
      <c r="G19" s="177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176"/>
      <c r="W19" s="170"/>
      <c r="X19" s="222"/>
      <c r="Y19" s="150"/>
      <c r="Z19" s="173"/>
      <c r="AA19" s="175"/>
      <c r="AB19" s="50" t="s">
        <v>494</v>
      </c>
    </row>
    <row r="20" spans="1:28" ht="15" customHeight="1">
      <c r="A20" s="147"/>
      <c r="B20" s="136" t="s">
        <v>55</v>
      </c>
      <c r="C20" s="139" t="s">
        <v>333</v>
      </c>
      <c r="D20" s="138">
        <v>1550</v>
      </c>
      <c r="E20" s="171"/>
      <c r="F20" s="122"/>
      <c r="G20" s="177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176"/>
      <c r="W20" s="170"/>
      <c r="X20" s="222"/>
      <c r="Y20" s="150"/>
      <c r="Z20" s="173"/>
      <c r="AA20" s="175"/>
      <c r="AB20" s="59" t="s">
        <v>495</v>
      </c>
    </row>
    <row r="21" spans="1:28" ht="15" customHeight="1">
      <c r="A21" s="233"/>
      <c r="B21" s="136" t="s">
        <v>56</v>
      </c>
      <c r="C21" s="139" t="s">
        <v>333</v>
      </c>
      <c r="D21" s="138">
        <v>1150</v>
      </c>
      <c r="E21" s="171"/>
      <c r="F21" s="122"/>
      <c r="G21" s="177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75"/>
      <c r="V21" s="176"/>
      <c r="W21" s="170"/>
      <c r="X21" s="222"/>
      <c r="Y21" s="150"/>
      <c r="Z21" s="173"/>
      <c r="AA21" s="175"/>
      <c r="AB21" s="59"/>
    </row>
    <row r="22" spans="1:28" ht="15" customHeight="1">
      <c r="A22" s="233"/>
      <c r="B22" s="136" t="s">
        <v>57</v>
      </c>
      <c r="C22" s="139" t="s">
        <v>333</v>
      </c>
      <c r="D22" s="138">
        <v>1350</v>
      </c>
      <c r="E22" s="171"/>
      <c r="F22" s="122"/>
      <c r="G22" s="177"/>
      <c r="H22" s="173"/>
      <c r="I22" s="124"/>
      <c r="J22" s="172"/>
      <c r="K22" s="170"/>
      <c r="L22" s="174"/>
      <c r="M22" s="150"/>
      <c r="N22" s="173"/>
      <c r="O22" s="175"/>
      <c r="P22" s="176"/>
      <c r="Q22" s="170"/>
      <c r="R22" s="139"/>
      <c r="S22" s="150"/>
      <c r="T22" s="173"/>
      <c r="U22" s="175"/>
      <c r="V22" s="176"/>
      <c r="W22" s="170"/>
      <c r="X22" s="222"/>
      <c r="Y22" s="150"/>
      <c r="Z22" s="173"/>
      <c r="AA22" s="175"/>
      <c r="AB22" s="295"/>
    </row>
    <row r="23" spans="1:28" ht="15" customHeight="1">
      <c r="A23" s="233"/>
      <c r="B23" s="136" t="s">
        <v>438</v>
      </c>
      <c r="C23" s="139" t="s">
        <v>333</v>
      </c>
      <c r="D23" s="138">
        <v>1550</v>
      </c>
      <c r="E23" s="171"/>
      <c r="F23" s="122"/>
      <c r="G23" s="177"/>
      <c r="H23" s="173"/>
      <c r="I23" s="124"/>
      <c r="J23" s="172"/>
      <c r="K23" s="170"/>
      <c r="L23" s="174"/>
      <c r="M23" s="150"/>
      <c r="N23" s="173"/>
      <c r="O23" s="175"/>
      <c r="P23" s="176"/>
      <c r="Q23" s="170"/>
      <c r="R23" s="139"/>
      <c r="S23" s="150"/>
      <c r="T23" s="173"/>
      <c r="U23" s="175"/>
      <c r="V23" s="176"/>
      <c r="W23" s="170"/>
      <c r="X23" s="222"/>
      <c r="Y23" s="150"/>
      <c r="Z23" s="173"/>
      <c r="AA23" s="175"/>
      <c r="AB23" s="59"/>
    </row>
    <row r="24" spans="1:28" ht="15" customHeight="1">
      <c r="A24" s="233"/>
      <c r="B24" s="146" t="s">
        <v>54</v>
      </c>
      <c r="C24" s="139" t="s">
        <v>333</v>
      </c>
      <c r="D24" s="138">
        <v>1700</v>
      </c>
      <c r="E24" s="171"/>
      <c r="F24" s="122"/>
      <c r="G24" s="177"/>
      <c r="H24" s="173"/>
      <c r="I24" s="124"/>
      <c r="J24" s="172"/>
      <c r="K24" s="170"/>
      <c r="L24" s="174"/>
      <c r="M24" s="150"/>
      <c r="N24" s="173"/>
      <c r="O24" s="175"/>
      <c r="P24" s="176"/>
      <c r="Q24" s="170"/>
      <c r="R24" s="139"/>
      <c r="S24" s="150"/>
      <c r="T24" s="173"/>
      <c r="U24" s="175"/>
      <c r="V24" s="176"/>
      <c r="W24" s="170"/>
      <c r="X24" s="222"/>
      <c r="Y24" s="150"/>
      <c r="Z24" s="173"/>
      <c r="AA24" s="175"/>
      <c r="AB24" s="27"/>
    </row>
    <row r="25" spans="1:28" ht="15" customHeight="1">
      <c r="A25" s="373" t="s">
        <v>492</v>
      </c>
      <c r="B25" s="237" t="s">
        <v>439</v>
      </c>
      <c r="C25" s="139" t="s">
        <v>333</v>
      </c>
      <c r="D25" s="138">
        <v>2950</v>
      </c>
      <c r="E25" s="171"/>
      <c r="F25" s="122"/>
      <c r="G25" s="177"/>
      <c r="H25" s="173"/>
      <c r="I25" s="124"/>
      <c r="J25" s="172"/>
      <c r="K25" s="170"/>
      <c r="L25" s="174"/>
      <c r="M25" s="150"/>
      <c r="N25" s="173"/>
      <c r="O25" s="175"/>
      <c r="P25" s="176"/>
      <c r="Q25" s="238"/>
      <c r="R25" s="139"/>
      <c r="S25" s="150"/>
      <c r="T25" s="173"/>
      <c r="U25" s="175"/>
      <c r="V25" s="176"/>
      <c r="W25" s="170"/>
      <c r="X25" s="222"/>
      <c r="Y25" s="150"/>
      <c r="Z25" s="173"/>
      <c r="AA25" s="175"/>
      <c r="AB25" s="27"/>
    </row>
    <row r="26" spans="1:28" ht="15" customHeight="1">
      <c r="A26" s="233"/>
      <c r="B26" s="136"/>
      <c r="C26" s="139"/>
      <c r="D26" s="138"/>
      <c r="E26" s="171"/>
      <c r="F26" s="213"/>
      <c r="G26" s="177"/>
      <c r="H26" s="173"/>
      <c r="I26" s="205"/>
      <c r="J26" s="172"/>
      <c r="K26" s="170"/>
      <c r="L26" s="174"/>
      <c r="M26" s="150"/>
      <c r="N26" s="173"/>
      <c r="O26" s="175"/>
      <c r="P26" s="176"/>
      <c r="Q26" s="238"/>
      <c r="R26" s="139"/>
      <c r="S26" s="150"/>
      <c r="T26" s="173"/>
      <c r="U26" s="175"/>
      <c r="V26" s="176"/>
      <c r="W26" s="170"/>
      <c r="X26" s="222"/>
      <c r="Y26" s="150"/>
      <c r="Z26" s="173"/>
      <c r="AA26" s="175"/>
      <c r="AB26" s="27" t="s">
        <v>496</v>
      </c>
    </row>
    <row r="27" spans="1:28" ht="15" customHeight="1">
      <c r="A27" s="233"/>
      <c r="B27" s="136"/>
      <c r="C27" s="139"/>
      <c r="D27" s="138"/>
      <c r="E27" s="171"/>
      <c r="F27" s="213"/>
      <c r="G27" s="177"/>
      <c r="H27" s="173"/>
      <c r="I27" s="205"/>
      <c r="J27" s="172"/>
      <c r="K27" s="170"/>
      <c r="L27" s="174"/>
      <c r="M27" s="150"/>
      <c r="N27" s="173"/>
      <c r="O27" s="175"/>
      <c r="P27" s="176"/>
      <c r="Q27" s="238"/>
      <c r="R27" s="139"/>
      <c r="S27" s="150"/>
      <c r="T27" s="173"/>
      <c r="U27" s="175"/>
      <c r="V27" s="176"/>
      <c r="W27" s="170"/>
      <c r="X27" s="222"/>
      <c r="Y27" s="150"/>
      <c r="Z27" s="173"/>
      <c r="AA27" s="175"/>
      <c r="AB27" s="27"/>
    </row>
    <row r="28" spans="1:28" ht="15" customHeight="1">
      <c r="A28" s="233"/>
      <c r="B28" s="136"/>
      <c r="C28" s="139"/>
      <c r="D28" s="138"/>
      <c r="E28" s="171"/>
      <c r="F28" s="213"/>
      <c r="G28" s="177"/>
      <c r="H28" s="173"/>
      <c r="I28" s="205"/>
      <c r="J28" s="172"/>
      <c r="K28" s="170"/>
      <c r="L28" s="174"/>
      <c r="M28" s="150"/>
      <c r="N28" s="173"/>
      <c r="O28" s="175"/>
      <c r="P28" s="176"/>
      <c r="Q28" s="238"/>
      <c r="R28" s="139"/>
      <c r="S28" s="150"/>
      <c r="T28" s="173"/>
      <c r="U28" s="175"/>
      <c r="V28" s="176"/>
      <c r="W28" s="170"/>
      <c r="X28" s="222"/>
      <c r="Y28" s="150"/>
      <c r="Z28" s="173"/>
      <c r="AA28" s="175"/>
      <c r="AB28" s="27"/>
    </row>
    <row r="29" spans="1:28" ht="15" customHeight="1">
      <c r="A29" s="233"/>
      <c r="B29" s="136"/>
      <c r="C29" s="139"/>
      <c r="D29" s="138"/>
      <c r="E29" s="171"/>
      <c r="F29" s="239"/>
      <c r="G29" s="177"/>
      <c r="H29" s="173"/>
      <c r="I29" s="183"/>
      <c r="J29" s="172"/>
      <c r="K29" s="170"/>
      <c r="L29" s="174"/>
      <c r="M29" s="150"/>
      <c r="N29" s="173"/>
      <c r="O29" s="175"/>
      <c r="P29" s="176"/>
      <c r="Q29" s="238"/>
      <c r="R29" s="139"/>
      <c r="S29" s="150"/>
      <c r="T29" s="173"/>
      <c r="U29" s="175"/>
      <c r="V29" s="176"/>
      <c r="W29" s="170"/>
      <c r="X29" s="222"/>
      <c r="Y29" s="150"/>
      <c r="Z29" s="173"/>
      <c r="AA29" s="175"/>
      <c r="AB29" s="27"/>
    </row>
    <row r="30" spans="1:28" ht="15" customHeight="1">
      <c r="A30" s="233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75"/>
      <c r="P30" s="176"/>
      <c r="Q30" s="240"/>
      <c r="R30" s="139"/>
      <c r="S30" s="150"/>
      <c r="T30" s="173"/>
      <c r="U30" s="179"/>
      <c r="V30" s="176"/>
      <c r="W30" s="170"/>
      <c r="X30" s="222"/>
      <c r="Y30" s="150"/>
      <c r="Z30" s="173"/>
      <c r="AA30" s="179"/>
      <c r="AB30" s="27"/>
    </row>
    <row r="31" spans="1:28" ht="15" customHeight="1">
      <c r="A31" s="233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79"/>
      <c r="P31" s="176"/>
      <c r="Q31" s="170"/>
      <c r="R31" s="139"/>
      <c r="S31" s="150"/>
      <c r="T31" s="173"/>
      <c r="U31" s="184"/>
      <c r="V31" s="176"/>
      <c r="W31" s="170"/>
      <c r="X31" s="222"/>
      <c r="Y31" s="150"/>
      <c r="Z31" s="173"/>
      <c r="AA31" s="184"/>
      <c r="AB31" s="27"/>
    </row>
    <row r="32" spans="1:28" ht="15" customHeight="1">
      <c r="A32" s="145"/>
      <c r="B32" s="136"/>
      <c r="C32" s="139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222"/>
      <c r="Y32" s="150"/>
      <c r="Z32" s="173"/>
      <c r="AA32" s="184"/>
      <c r="AB32" s="27"/>
    </row>
    <row r="33" spans="1:28" ht="15" customHeight="1">
      <c r="A33" s="187"/>
      <c r="B33" s="188"/>
      <c r="C33" s="189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241"/>
      <c r="Y33" s="199"/>
      <c r="Z33" s="194"/>
      <c r="AA33" s="195"/>
      <c r="AB33" s="28"/>
    </row>
    <row r="34" spans="1:28" s="42" customFormat="1" ht="15" customHeight="1" thickBot="1">
      <c r="A34" s="31"/>
      <c r="B34" s="32" t="str">
        <f>CONCATENATE(FIXED(COUNTA(B5:B33),0,0),"　店")</f>
        <v>21　店</v>
      </c>
      <c r="C34" s="33"/>
      <c r="D34" s="15">
        <f>SUM(D5:D33)</f>
        <v>35200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CONCATENATE(FIXED(COUNTA(K5:K32),0,0),"　店")</f>
        <v>4　店</v>
      </c>
      <c r="L34" s="39"/>
      <c r="M34" s="19">
        <f>SUM(M5:M33)</f>
        <v>4050</v>
      </c>
      <c r="N34" s="40"/>
      <c r="O34" s="125">
        <f>SUM(O5:O33)</f>
        <v>0</v>
      </c>
      <c r="P34" s="38"/>
      <c r="Q34" s="13"/>
      <c r="R34" s="39"/>
      <c r="S34" s="19">
        <f>SUM(S5:S33)</f>
        <v>0</v>
      </c>
      <c r="T34" s="40"/>
      <c r="U34" s="125">
        <f>SUM(U5:U33)</f>
        <v>0</v>
      </c>
      <c r="V34" s="38"/>
      <c r="W34" s="13" t="str">
        <f>CONCATENATE(FIXED(COUNTA(W5:W33),0,0),"　店")</f>
        <v>5　店</v>
      </c>
      <c r="X34" s="60"/>
      <c r="Y34" s="19">
        <f>SUM(Y5:Y33)</f>
        <v>2600</v>
      </c>
      <c r="Z34" s="40"/>
      <c r="AA34" s="125">
        <f>SUM(AA5:AA33)</f>
        <v>0</v>
      </c>
      <c r="AB34" s="41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'中村区'!AA36</f>
        <v>42887</v>
      </c>
      <c r="AB36" s="441"/>
    </row>
  </sheetData>
  <sheetProtection formatCells="0"/>
  <mergeCells count="13">
    <mergeCell ref="AA36:AB36"/>
    <mergeCell ref="P4:T4"/>
    <mergeCell ref="V4:Z4"/>
    <mergeCell ref="A4:E4"/>
    <mergeCell ref="G4:H4"/>
    <mergeCell ref="J4:N4"/>
    <mergeCell ref="D35:F35"/>
    <mergeCell ref="W1:AA1"/>
    <mergeCell ref="W2:Y2"/>
    <mergeCell ref="B3:D3"/>
    <mergeCell ref="C1:H2"/>
    <mergeCell ref="K1:S1"/>
    <mergeCell ref="K2:S2"/>
  </mergeCells>
  <dataValidations count="4">
    <dataValidation type="whole" operator="lessThanOrEqual" showInputMessage="1" showErrorMessage="1" sqref="AG3:IV65536 AC3:AF34 AC36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A36 K1:K2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21" sqref="AB21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SUM(F33,I33,O33,U33,AA33)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313</v>
      </c>
      <c r="C3" s="436"/>
      <c r="D3" s="436"/>
      <c r="E3" s="160"/>
      <c r="F3" s="160"/>
      <c r="G3" s="14" t="s">
        <v>7</v>
      </c>
      <c r="H3" s="161"/>
      <c r="I3" s="447">
        <f>D33+G33+M33+S33+Y33</f>
        <v>46300</v>
      </c>
      <c r="J3" s="447"/>
      <c r="K3" s="447"/>
      <c r="L3" s="162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43"/>
      <c r="B5" s="132" t="s">
        <v>58</v>
      </c>
      <c r="C5" s="144" t="s">
        <v>333</v>
      </c>
      <c r="D5" s="134">
        <v>2050</v>
      </c>
      <c r="E5" s="165"/>
      <c r="F5" s="121"/>
      <c r="G5" s="166"/>
      <c r="H5" s="167"/>
      <c r="I5" s="123"/>
      <c r="J5" s="166"/>
      <c r="K5" s="168" t="s">
        <v>13</v>
      </c>
      <c r="L5" s="169"/>
      <c r="M5" s="148">
        <v>1250</v>
      </c>
      <c r="N5" s="167"/>
      <c r="O5" s="130"/>
      <c r="P5" s="166"/>
      <c r="Q5" s="168"/>
      <c r="R5" s="133"/>
      <c r="S5" s="148"/>
      <c r="T5" s="167"/>
      <c r="U5" s="123"/>
      <c r="V5" s="166"/>
      <c r="W5" s="170" t="s">
        <v>71</v>
      </c>
      <c r="X5" s="133"/>
      <c r="Y5" s="148">
        <v>800</v>
      </c>
      <c r="Z5" s="167"/>
      <c r="AA5" s="123"/>
      <c r="AB5" s="461"/>
    </row>
    <row r="6" spans="1:28" ht="15" customHeight="1">
      <c r="A6" s="145"/>
      <c r="B6" s="136" t="s">
        <v>59</v>
      </c>
      <c r="C6" s="139" t="s">
        <v>333</v>
      </c>
      <c r="D6" s="138">
        <v>1850</v>
      </c>
      <c r="E6" s="171"/>
      <c r="F6" s="122"/>
      <c r="G6" s="172"/>
      <c r="H6" s="173"/>
      <c r="I6" s="124"/>
      <c r="J6" s="172"/>
      <c r="K6" s="170" t="s">
        <v>366</v>
      </c>
      <c r="L6" s="174"/>
      <c r="M6" s="149">
        <v>1250</v>
      </c>
      <c r="N6" s="173"/>
      <c r="O6" s="124"/>
      <c r="P6" s="172"/>
      <c r="Q6" s="170"/>
      <c r="R6" s="139"/>
      <c r="S6" s="150"/>
      <c r="T6" s="173"/>
      <c r="U6" s="124"/>
      <c r="V6" s="172"/>
      <c r="W6" s="170" t="s">
        <v>263</v>
      </c>
      <c r="X6" s="139"/>
      <c r="Y6" s="150">
        <v>1150</v>
      </c>
      <c r="Z6" s="173"/>
      <c r="AA6" s="124"/>
      <c r="AB6" s="384" t="s">
        <v>368</v>
      </c>
    </row>
    <row r="7" spans="1:28" ht="15" customHeight="1">
      <c r="A7" s="145"/>
      <c r="B7" s="136" t="s">
        <v>363</v>
      </c>
      <c r="C7" s="139" t="s">
        <v>333</v>
      </c>
      <c r="D7" s="138">
        <v>2050</v>
      </c>
      <c r="E7" s="171"/>
      <c r="F7" s="122"/>
      <c r="G7" s="172"/>
      <c r="H7" s="173"/>
      <c r="I7" s="124"/>
      <c r="J7" s="172"/>
      <c r="K7" s="170" t="s">
        <v>59</v>
      </c>
      <c r="L7" s="174"/>
      <c r="M7" s="150">
        <v>1700</v>
      </c>
      <c r="N7" s="173"/>
      <c r="O7" s="124"/>
      <c r="P7" s="172"/>
      <c r="Q7" s="170"/>
      <c r="R7" s="139"/>
      <c r="S7" s="150"/>
      <c r="T7" s="173"/>
      <c r="U7" s="124"/>
      <c r="V7" s="172"/>
      <c r="W7" s="170" t="s">
        <v>367</v>
      </c>
      <c r="X7" s="139"/>
      <c r="Y7" s="150">
        <v>850</v>
      </c>
      <c r="Z7" s="173"/>
      <c r="AA7" s="124"/>
      <c r="AB7" s="371" t="s">
        <v>515</v>
      </c>
    </row>
    <row r="8" spans="1:28" ht="15" customHeight="1">
      <c r="A8" s="145"/>
      <c r="B8" s="136" t="s">
        <v>61</v>
      </c>
      <c r="C8" s="139" t="s">
        <v>333</v>
      </c>
      <c r="D8" s="138">
        <v>750</v>
      </c>
      <c r="E8" s="171"/>
      <c r="F8" s="122"/>
      <c r="G8" s="172"/>
      <c r="H8" s="173"/>
      <c r="I8" s="124"/>
      <c r="J8" s="172"/>
      <c r="K8" s="170" t="s">
        <v>71</v>
      </c>
      <c r="L8" s="174"/>
      <c r="M8" s="150">
        <v>1250</v>
      </c>
      <c r="N8" s="173"/>
      <c r="O8" s="124"/>
      <c r="P8" s="172"/>
      <c r="Q8" s="170"/>
      <c r="R8" s="139"/>
      <c r="S8" s="150"/>
      <c r="T8" s="173"/>
      <c r="U8" s="175"/>
      <c r="V8" s="176"/>
      <c r="W8" s="170" t="s">
        <v>70</v>
      </c>
      <c r="X8" s="139"/>
      <c r="Y8" s="150">
        <v>250</v>
      </c>
      <c r="Z8" s="173"/>
      <c r="AA8" s="124"/>
      <c r="AB8" s="371" t="s">
        <v>516</v>
      </c>
    </row>
    <row r="9" spans="1:28" ht="15" customHeight="1">
      <c r="A9" s="145"/>
      <c r="B9" s="136" t="s">
        <v>63</v>
      </c>
      <c r="C9" s="139" t="s">
        <v>333</v>
      </c>
      <c r="D9" s="138">
        <v>2600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/>
      <c r="R9" s="139"/>
      <c r="S9" s="150"/>
      <c r="T9" s="173"/>
      <c r="U9" s="175"/>
      <c r="V9" s="176"/>
      <c r="W9" s="170"/>
      <c r="X9" s="139"/>
      <c r="Y9" s="150"/>
      <c r="Z9" s="173"/>
      <c r="AA9" s="175"/>
      <c r="AB9" s="371" t="s">
        <v>517</v>
      </c>
    </row>
    <row r="10" spans="1:28" ht="15" customHeight="1">
      <c r="A10" s="145"/>
      <c r="B10" s="136" t="s">
        <v>64</v>
      </c>
      <c r="C10" s="139" t="s">
        <v>333</v>
      </c>
      <c r="D10" s="138">
        <v>1550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371" t="s">
        <v>369</v>
      </c>
    </row>
    <row r="11" spans="1:28" ht="15" customHeight="1">
      <c r="A11" s="145"/>
      <c r="B11" s="136" t="s">
        <v>62</v>
      </c>
      <c r="C11" s="139" t="s">
        <v>333</v>
      </c>
      <c r="D11" s="138">
        <v>2900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371" t="s">
        <v>518</v>
      </c>
    </row>
    <row r="12" spans="1:28" ht="15" customHeight="1">
      <c r="A12" s="145"/>
      <c r="B12" s="136" t="s">
        <v>364</v>
      </c>
      <c r="C12" s="139" t="s">
        <v>333</v>
      </c>
      <c r="D12" s="138">
        <v>3300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371" t="s">
        <v>370</v>
      </c>
    </row>
    <row r="13" spans="1:28" ht="15" customHeight="1">
      <c r="A13" s="145"/>
      <c r="B13" s="136" t="s">
        <v>68</v>
      </c>
      <c r="C13" s="139" t="s">
        <v>333</v>
      </c>
      <c r="D13" s="138">
        <v>2700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385" t="s">
        <v>371</v>
      </c>
    </row>
    <row r="14" spans="1:28" ht="15" customHeight="1">
      <c r="A14" s="145"/>
      <c r="B14" s="136" t="s">
        <v>69</v>
      </c>
      <c r="C14" s="137" t="s">
        <v>333</v>
      </c>
      <c r="D14" s="138">
        <v>2050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462"/>
    </row>
    <row r="15" spans="1:28" ht="15" customHeight="1">
      <c r="A15" s="145"/>
      <c r="B15" s="136" t="s">
        <v>67</v>
      </c>
      <c r="C15" s="137" t="s">
        <v>333</v>
      </c>
      <c r="D15" s="138">
        <v>1650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362"/>
    </row>
    <row r="16" spans="1:28" ht="15" customHeight="1">
      <c r="A16" s="145"/>
      <c r="B16" s="136" t="s">
        <v>66</v>
      </c>
      <c r="C16" s="137" t="s">
        <v>333</v>
      </c>
      <c r="D16" s="138">
        <v>1400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311"/>
    </row>
    <row r="17" spans="1:28" ht="15" customHeight="1">
      <c r="A17" s="145"/>
      <c r="B17" s="136" t="s">
        <v>65</v>
      </c>
      <c r="C17" s="139" t="s">
        <v>333</v>
      </c>
      <c r="D17" s="138">
        <v>1450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311"/>
    </row>
    <row r="18" spans="1:28" ht="15" customHeight="1">
      <c r="A18" s="145"/>
      <c r="B18" s="248" t="s">
        <v>60</v>
      </c>
      <c r="C18" s="139" t="s">
        <v>333</v>
      </c>
      <c r="D18" s="138">
        <v>800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176"/>
      <c r="W18" s="170"/>
      <c r="X18" s="139"/>
      <c r="Y18" s="150"/>
      <c r="Z18" s="173"/>
      <c r="AA18" s="175"/>
      <c r="AB18" s="311"/>
    </row>
    <row r="19" spans="1:28" ht="15" customHeight="1">
      <c r="A19" s="145"/>
      <c r="B19" s="136" t="s">
        <v>71</v>
      </c>
      <c r="C19" s="139" t="s">
        <v>333</v>
      </c>
      <c r="D19" s="138">
        <v>4850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176"/>
      <c r="W19" s="170"/>
      <c r="X19" s="139"/>
      <c r="Y19" s="150"/>
      <c r="Z19" s="173"/>
      <c r="AA19" s="175"/>
      <c r="AB19" s="311"/>
    </row>
    <row r="20" spans="1:28" ht="15" customHeight="1">
      <c r="A20" s="145"/>
      <c r="B20" s="246" t="s">
        <v>72</v>
      </c>
      <c r="C20" s="137" t="s">
        <v>333</v>
      </c>
      <c r="D20" s="138">
        <v>1300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176"/>
      <c r="W20" s="170"/>
      <c r="X20" s="139"/>
      <c r="Y20" s="150"/>
      <c r="Z20" s="173"/>
      <c r="AA20" s="175"/>
      <c r="AB20" s="311"/>
    </row>
    <row r="21" spans="1:28" ht="15" customHeight="1">
      <c r="A21" s="145"/>
      <c r="B21" s="246" t="s">
        <v>444</v>
      </c>
      <c r="C21" s="139" t="s">
        <v>333</v>
      </c>
      <c r="D21" s="138">
        <v>1600</v>
      </c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75"/>
      <c r="V21" s="176"/>
      <c r="W21" s="170"/>
      <c r="X21" s="139"/>
      <c r="Y21" s="150"/>
      <c r="Z21" s="173"/>
      <c r="AA21" s="175"/>
      <c r="AB21" s="311"/>
    </row>
    <row r="22" spans="1:28" ht="15" customHeight="1">
      <c r="A22" s="364"/>
      <c r="B22" s="237" t="s">
        <v>453</v>
      </c>
      <c r="C22" s="137" t="s">
        <v>333</v>
      </c>
      <c r="D22" s="138">
        <v>1300</v>
      </c>
      <c r="E22" s="171"/>
      <c r="F22" s="122"/>
      <c r="G22" s="177"/>
      <c r="H22" s="173"/>
      <c r="I22" s="124"/>
      <c r="J22" s="172"/>
      <c r="K22" s="170"/>
      <c r="L22" s="174"/>
      <c r="M22" s="150"/>
      <c r="N22" s="173"/>
      <c r="O22" s="175"/>
      <c r="P22" s="176"/>
      <c r="Q22" s="170"/>
      <c r="R22" s="139"/>
      <c r="S22" s="150"/>
      <c r="T22" s="173"/>
      <c r="U22" s="175"/>
      <c r="V22" s="176"/>
      <c r="W22" s="170"/>
      <c r="X22" s="139"/>
      <c r="Y22" s="150"/>
      <c r="Z22" s="173"/>
      <c r="AA22" s="175"/>
      <c r="AB22" s="311"/>
    </row>
    <row r="23" spans="1:28" ht="15" customHeight="1">
      <c r="A23" s="364" t="s">
        <v>307</v>
      </c>
      <c r="B23" s="136" t="s">
        <v>365</v>
      </c>
      <c r="C23" s="137" t="s">
        <v>333</v>
      </c>
      <c r="D23" s="138">
        <v>1650</v>
      </c>
      <c r="E23" s="171"/>
      <c r="F23" s="122"/>
      <c r="G23" s="177"/>
      <c r="H23" s="173"/>
      <c r="I23" s="124"/>
      <c r="J23" s="172"/>
      <c r="K23" s="170"/>
      <c r="L23" s="174"/>
      <c r="M23" s="150"/>
      <c r="N23" s="173"/>
      <c r="O23" s="175"/>
      <c r="P23" s="176"/>
      <c r="Q23" s="170"/>
      <c r="R23" s="139"/>
      <c r="S23" s="150"/>
      <c r="T23" s="173"/>
      <c r="U23" s="175"/>
      <c r="V23" s="176"/>
      <c r="W23" s="170"/>
      <c r="X23" s="139"/>
      <c r="Y23" s="150"/>
      <c r="Z23" s="173"/>
      <c r="AA23" s="175"/>
      <c r="AB23" s="311"/>
    </row>
    <row r="24" spans="1:28" ht="15" customHeight="1">
      <c r="A24" s="145"/>
      <c r="B24" s="136"/>
      <c r="C24" s="137"/>
      <c r="D24" s="138"/>
      <c r="E24" s="171"/>
      <c r="F24" s="122"/>
      <c r="G24" s="177"/>
      <c r="H24" s="173"/>
      <c r="I24" s="124"/>
      <c r="J24" s="172"/>
      <c r="K24" s="170"/>
      <c r="L24" s="174"/>
      <c r="M24" s="150"/>
      <c r="N24" s="173"/>
      <c r="O24" s="175"/>
      <c r="P24" s="176"/>
      <c r="Q24" s="170"/>
      <c r="R24" s="139"/>
      <c r="S24" s="150"/>
      <c r="T24" s="173"/>
      <c r="U24" s="175"/>
      <c r="V24" s="176"/>
      <c r="W24" s="170"/>
      <c r="X24" s="139"/>
      <c r="Y24" s="150"/>
      <c r="Z24" s="173"/>
      <c r="AA24" s="175"/>
      <c r="AB24" s="311"/>
    </row>
    <row r="25" spans="1:28" ht="15" customHeight="1">
      <c r="A25" s="131"/>
      <c r="B25" s="136"/>
      <c r="C25" s="137"/>
      <c r="D25" s="138"/>
      <c r="E25" s="171"/>
      <c r="F25" s="122"/>
      <c r="G25" s="177"/>
      <c r="H25" s="173"/>
      <c r="I25" s="124"/>
      <c r="J25" s="172"/>
      <c r="K25" s="170"/>
      <c r="L25" s="174"/>
      <c r="M25" s="150"/>
      <c r="N25" s="173"/>
      <c r="O25" s="175"/>
      <c r="P25" s="176"/>
      <c r="Q25" s="170"/>
      <c r="R25" s="139"/>
      <c r="S25" s="150"/>
      <c r="T25" s="173"/>
      <c r="U25" s="175"/>
      <c r="V25" s="176"/>
      <c r="W25" s="170"/>
      <c r="X25" s="139"/>
      <c r="Y25" s="150"/>
      <c r="Z25" s="173"/>
      <c r="AA25" s="175"/>
      <c r="AB25" s="311"/>
    </row>
    <row r="26" spans="1:28" ht="15" customHeight="1">
      <c r="A26" s="147"/>
      <c r="B26" s="136"/>
      <c r="C26" s="139"/>
      <c r="D26" s="138"/>
      <c r="E26" s="171"/>
      <c r="F26" s="122"/>
      <c r="G26" s="172"/>
      <c r="H26" s="173"/>
      <c r="I26" s="124"/>
      <c r="J26" s="172"/>
      <c r="K26" s="170"/>
      <c r="L26" s="174"/>
      <c r="M26" s="150"/>
      <c r="N26" s="173"/>
      <c r="O26" s="175"/>
      <c r="P26" s="176"/>
      <c r="Q26" s="170"/>
      <c r="R26" s="139"/>
      <c r="S26" s="150"/>
      <c r="T26" s="173"/>
      <c r="U26" s="175"/>
      <c r="V26" s="176"/>
      <c r="W26" s="170"/>
      <c r="X26" s="139"/>
      <c r="Y26" s="150"/>
      <c r="Z26" s="173"/>
      <c r="AA26" s="175"/>
      <c r="AB26" s="311"/>
    </row>
    <row r="27" spans="1:28" ht="15" customHeight="1">
      <c r="A27" s="145"/>
      <c r="B27" s="136"/>
      <c r="C27" s="139"/>
      <c r="D27" s="138"/>
      <c r="E27" s="171"/>
      <c r="F27" s="178"/>
      <c r="G27" s="172"/>
      <c r="H27" s="173"/>
      <c r="I27" s="175"/>
      <c r="J27" s="176"/>
      <c r="K27" s="170"/>
      <c r="L27" s="174"/>
      <c r="M27" s="150"/>
      <c r="N27" s="173"/>
      <c r="O27" s="179"/>
      <c r="P27" s="176"/>
      <c r="Q27" s="170"/>
      <c r="R27" s="139"/>
      <c r="S27" s="150"/>
      <c r="T27" s="173"/>
      <c r="U27" s="179"/>
      <c r="V27" s="176"/>
      <c r="W27" s="170"/>
      <c r="X27" s="139"/>
      <c r="Y27" s="150"/>
      <c r="Z27" s="173"/>
      <c r="AA27" s="175"/>
      <c r="AB27" s="445" t="s">
        <v>372</v>
      </c>
    </row>
    <row r="28" spans="1:28" ht="15" customHeight="1">
      <c r="A28" s="145"/>
      <c r="B28" s="136"/>
      <c r="C28" s="139"/>
      <c r="D28" s="180"/>
      <c r="E28" s="171"/>
      <c r="F28" s="181"/>
      <c r="G28" s="182"/>
      <c r="H28" s="173"/>
      <c r="I28" s="183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79"/>
      <c r="AB28" s="445"/>
    </row>
    <row r="29" spans="1:28" ht="15" customHeight="1">
      <c r="A29" s="18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62"/>
    </row>
    <row r="30" spans="1:28" ht="15" customHeight="1">
      <c r="A30" s="18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443"/>
    </row>
    <row r="31" spans="1:28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86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444"/>
    </row>
    <row r="32" spans="1:28" ht="15" customHeight="1">
      <c r="A32" s="187"/>
      <c r="B32" s="188"/>
      <c r="C32" s="189"/>
      <c r="D32" s="190"/>
      <c r="E32" s="191"/>
      <c r="F32" s="192"/>
      <c r="G32" s="193"/>
      <c r="H32" s="194"/>
      <c r="I32" s="195"/>
      <c r="J32" s="196"/>
      <c r="K32" s="197"/>
      <c r="L32" s="198"/>
      <c r="M32" s="199"/>
      <c r="N32" s="194"/>
      <c r="O32" s="195"/>
      <c r="P32" s="196"/>
      <c r="Q32" s="197"/>
      <c r="R32" s="189"/>
      <c r="S32" s="199"/>
      <c r="T32" s="194"/>
      <c r="U32" s="195"/>
      <c r="V32" s="196"/>
      <c r="W32" s="197"/>
      <c r="X32" s="189"/>
      <c r="Y32" s="199"/>
      <c r="Z32" s="194"/>
      <c r="AA32" s="195"/>
      <c r="AB32" s="444"/>
    </row>
    <row r="33" spans="1:28" s="42" customFormat="1" ht="15" customHeight="1" thickBot="1">
      <c r="A33" s="31"/>
      <c r="B33" s="32" t="str">
        <f>CONCATENATE(FIXED(COUNTA(B5:B25),0,0),"　店")</f>
        <v>19　店</v>
      </c>
      <c r="C33" s="33"/>
      <c r="D33" s="15">
        <f>SUM(D5:D32)</f>
        <v>37800</v>
      </c>
      <c r="E33" s="34"/>
      <c r="F33" s="35">
        <f>SUM(F5:F32)</f>
        <v>0</v>
      </c>
      <c r="G33" s="36">
        <f>SUM(G5:G32)</f>
        <v>0</v>
      </c>
      <c r="H33" s="37"/>
      <c r="I33" s="127">
        <f>SUM(I5:I32)</f>
        <v>0</v>
      </c>
      <c r="J33" s="38"/>
      <c r="K33" s="13" t="str">
        <f>CONCATENATE(FIXED(COUNTA(K5:K32),0,0),"　店")</f>
        <v>4　店</v>
      </c>
      <c r="L33" s="39"/>
      <c r="M33" s="19">
        <f>SUM(M5:M32)</f>
        <v>5450</v>
      </c>
      <c r="N33" s="40"/>
      <c r="O33" s="125">
        <f>SUM(O5:O32)</f>
        <v>0</v>
      </c>
      <c r="P33" s="38"/>
      <c r="Q33" s="13"/>
      <c r="R33" s="39"/>
      <c r="S33" s="19"/>
      <c r="T33" s="40"/>
      <c r="U33" s="125">
        <f>SUM(U5:U32)</f>
        <v>0</v>
      </c>
      <c r="V33" s="38"/>
      <c r="W33" s="13" t="str">
        <f>CONCATENATE(FIXED(COUNTA(W5:W32),0,0),"　店")</f>
        <v>4　店</v>
      </c>
      <c r="X33" s="39"/>
      <c r="Y33" s="19">
        <f>SUM(Y5:Y32)</f>
        <v>3050</v>
      </c>
      <c r="Z33" s="40"/>
      <c r="AA33" s="125">
        <f>SUM(AA5:AA32)</f>
        <v>0</v>
      </c>
      <c r="AB33" s="63"/>
    </row>
    <row r="34" spans="1:28" ht="13.5">
      <c r="A34" s="43"/>
      <c r="B34" s="44"/>
      <c r="C34" s="44"/>
      <c r="D34" s="446"/>
      <c r="E34" s="446"/>
      <c r="F34" s="44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>
        <f>'表紙'!S3</f>
        <v>0</v>
      </c>
      <c r="AB34" s="43"/>
    </row>
    <row r="35" spans="1:28" ht="13.5">
      <c r="A35" s="43"/>
      <c r="B35" s="44"/>
      <c r="C35" s="44"/>
      <c r="D35" s="4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200">
        <f>'表紙'!U22</f>
        <v>42887</v>
      </c>
    </row>
  </sheetData>
  <sheetProtection formatCells="0"/>
  <mergeCells count="15">
    <mergeCell ref="D34:F34"/>
    <mergeCell ref="W1:AA1"/>
    <mergeCell ref="W2:Y2"/>
    <mergeCell ref="C1:H2"/>
    <mergeCell ref="B3:D3"/>
    <mergeCell ref="I3:K3"/>
    <mergeCell ref="K1:S1"/>
    <mergeCell ref="K2:S2"/>
    <mergeCell ref="AB30:AB32"/>
    <mergeCell ref="P4:T4"/>
    <mergeCell ref="V4:Z4"/>
    <mergeCell ref="A4:E4"/>
    <mergeCell ref="G4:H4"/>
    <mergeCell ref="J4:N4"/>
    <mergeCell ref="AB27:AB28"/>
  </mergeCells>
  <dataValidations count="3">
    <dataValidation operator="lessThanOrEqual" showInputMessage="1" showErrorMessage="1" sqref="AC1:IV2"/>
    <dataValidation type="whole" operator="lessThanOrEqual" allowBlank="1" showInputMessage="1" showErrorMessage="1" sqref="F5:F32 I5:I32 O5:O32 U5:U32 AA5:AA32">
      <formula1>D5</formula1>
    </dataValidation>
    <dataValidation type="whole" operator="lessThanOrEqual" showInputMessage="1" showErrorMessage="1" sqref="AC3:IV65536">
      <formula1>AA3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B35 AA34 AB2 K1:K2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7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18" sqref="AB18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201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73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48700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43"/>
      <c r="B5" s="136" t="s">
        <v>78</v>
      </c>
      <c r="C5" s="139" t="s">
        <v>445</v>
      </c>
      <c r="D5" s="138">
        <v>1850</v>
      </c>
      <c r="E5" s="171"/>
      <c r="F5" s="121"/>
      <c r="G5" s="172"/>
      <c r="H5" s="167"/>
      <c r="I5" s="123"/>
      <c r="J5" s="166"/>
      <c r="K5" s="203" t="s">
        <v>374</v>
      </c>
      <c r="L5" s="174"/>
      <c r="M5" s="149">
        <v>3000</v>
      </c>
      <c r="N5" s="167"/>
      <c r="O5" s="123"/>
      <c r="P5" s="204"/>
      <c r="Q5" s="238" t="s">
        <v>376</v>
      </c>
      <c r="R5" s="133"/>
      <c r="S5" s="148">
        <v>700</v>
      </c>
      <c r="T5" s="167"/>
      <c r="U5" s="123"/>
      <c r="V5" s="204"/>
      <c r="W5" s="168" t="s">
        <v>375</v>
      </c>
      <c r="X5" s="133"/>
      <c r="Y5" s="148">
        <v>500</v>
      </c>
      <c r="Z5" s="167"/>
      <c r="AA5" s="123"/>
      <c r="AB5" s="58"/>
    </row>
    <row r="6" spans="1:28" ht="15" customHeight="1">
      <c r="A6" s="145"/>
      <c r="B6" s="136" t="s">
        <v>76</v>
      </c>
      <c r="C6" s="139" t="s">
        <v>333</v>
      </c>
      <c r="D6" s="138">
        <v>3450</v>
      </c>
      <c r="E6" s="171"/>
      <c r="F6" s="122"/>
      <c r="G6" s="172"/>
      <c r="H6" s="173"/>
      <c r="I6" s="124"/>
      <c r="J6" s="172"/>
      <c r="K6" s="170" t="s">
        <v>89</v>
      </c>
      <c r="L6" s="174"/>
      <c r="M6" s="150">
        <v>2900</v>
      </c>
      <c r="N6" s="173"/>
      <c r="O6" s="124"/>
      <c r="P6" s="176"/>
      <c r="Q6" s="238"/>
      <c r="R6" s="139"/>
      <c r="S6" s="150"/>
      <c r="T6" s="173"/>
      <c r="U6" s="124"/>
      <c r="V6" s="176"/>
      <c r="W6" s="170" t="s">
        <v>76</v>
      </c>
      <c r="X6" s="139"/>
      <c r="Y6" s="150">
        <v>550</v>
      </c>
      <c r="Z6" s="173"/>
      <c r="AA6" s="124"/>
      <c r="AB6" s="27"/>
    </row>
    <row r="7" spans="1:28" ht="15" customHeight="1">
      <c r="A7" s="145"/>
      <c r="B7" s="136" t="s">
        <v>79</v>
      </c>
      <c r="C7" s="139" t="s">
        <v>333</v>
      </c>
      <c r="D7" s="138">
        <v>1750</v>
      </c>
      <c r="E7" s="171"/>
      <c r="F7" s="122"/>
      <c r="G7" s="172"/>
      <c r="H7" s="173"/>
      <c r="I7" s="124"/>
      <c r="J7" s="172"/>
      <c r="K7" s="170" t="s">
        <v>454</v>
      </c>
      <c r="L7" s="174"/>
      <c r="M7" s="150">
        <v>350</v>
      </c>
      <c r="N7" s="173"/>
      <c r="O7" s="124"/>
      <c r="P7" s="176"/>
      <c r="Q7" s="170"/>
      <c r="R7" s="139"/>
      <c r="S7" s="150"/>
      <c r="T7" s="173"/>
      <c r="U7" s="205"/>
      <c r="V7" s="176"/>
      <c r="W7" s="170" t="s">
        <v>85</v>
      </c>
      <c r="X7" s="139"/>
      <c r="Y7" s="150">
        <v>300</v>
      </c>
      <c r="Z7" s="173"/>
      <c r="AA7" s="124"/>
      <c r="AB7" s="64" t="s">
        <v>378</v>
      </c>
    </row>
    <row r="8" spans="1:28" ht="15" customHeight="1">
      <c r="A8" s="145"/>
      <c r="B8" s="136" t="s">
        <v>74</v>
      </c>
      <c r="C8" s="139" t="s">
        <v>333</v>
      </c>
      <c r="D8" s="138">
        <v>2050</v>
      </c>
      <c r="E8" s="171"/>
      <c r="F8" s="122"/>
      <c r="G8" s="172"/>
      <c r="H8" s="173"/>
      <c r="I8" s="124"/>
      <c r="J8" s="172"/>
      <c r="K8" s="170" t="s">
        <v>77</v>
      </c>
      <c r="L8" s="174"/>
      <c r="M8" s="150">
        <v>3000</v>
      </c>
      <c r="N8" s="173"/>
      <c r="O8" s="124"/>
      <c r="P8" s="176"/>
      <c r="Q8" s="170"/>
      <c r="R8" s="139"/>
      <c r="S8" s="150"/>
      <c r="T8" s="173"/>
      <c r="U8" s="205"/>
      <c r="V8" s="176"/>
      <c r="W8" s="170" t="s">
        <v>81</v>
      </c>
      <c r="X8" s="139"/>
      <c r="Y8" s="150">
        <v>500</v>
      </c>
      <c r="Z8" s="173"/>
      <c r="AA8" s="124"/>
      <c r="AB8" s="386" t="s">
        <v>519</v>
      </c>
    </row>
    <row r="9" spans="1:28" ht="15" customHeight="1">
      <c r="A9" s="145"/>
      <c r="B9" s="136" t="s">
        <v>82</v>
      </c>
      <c r="C9" s="139" t="s">
        <v>333</v>
      </c>
      <c r="D9" s="138">
        <v>2150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/>
      <c r="R9" s="139"/>
      <c r="S9" s="150"/>
      <c r="T9" s="173"/>
      <c r="U9" s="175"/>
      <c r="V9" s="176"/>
      <c r="W9" s="170" t="s">
        <v>377</v>
      </c>
      <c r="X9" s="139"/>
      <c r="Y9" s="150">
        <v>450</v>
      </c>
      <c r="Z9" s="173"/>
      <c r="AA9" s="124"/>
      <c r="AB9" s="386" t="s">
        <v>520</v>
      </c>
    </row>
    <row r="10" spans="1:28" ht="15" customHeight="1">
      <c r="A10" s="145"/>
      <c r="B10" s="136" t="s">
        <v>75</v>
      </c>
      <c r="C10" s="139" t="s">
        <v>333</v>
      </c>
      <c r="D10" s="138">
        <v>2050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386" t="s">
        <v>379</v>
      </c>
    </row>
    <row r="11" spans="1:28" ht="15" customHeight="1">
      <c r="A11" s="145"/>
      <c r="B11" s="136" t="s">
        <v>77</v>
      </c>
      <c r="C11" s="139" t="s">
        <v>333</v>
      </c>
      <c r="D11" s="138">
        <v>2600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65" t="s">
        <v>380</v>
      </c>
    </row>
    <row r="12" spans="1:28" ht="15" customHeight="1">
      <c r="A12" s="145"/>
      <c r="B12" s="136" t="s">
        <v>84</v>
      </c>
      <c r="C12" s="139" t="s">
        <v>333</v>
      </c>
      <c r="D12" s="138">
        <v>1200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27"/>
    </row>
    <row r="13" spans="1:28" ht="15" customHeight="1">
      <c r="A13" s="145"/>
      <c r="B13" s="136" t="s">
        <v>80</v>
      </c>
      <c r="C13" s="139" t="s">
        <v>329</v>
      </c>
      <c r="D13" s="138">
        <v>2950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27"/>
    </row>
    <row r="14" spans="1:28" ht="15" customHeight="1">
      <c r="A14" s="145"/>
      <c r="B14" s="136" t="s">
        <v>85</v>
      </c>
      <c r="C14" s="139" t="s">
        <v>329</v>
      </c>
      <c r="D14" s="138">
        <v>3250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27"/>
    </row>
    <row r="15" spans="1:28" ht="15" customHeight="1">
      <c r="A15" s="145"/>
      <c r="B15" s="136" t="s">
        <v>87</v>
      </c>
      <c r="C15" s="139" t="s">
        <v>329</v>
      </c>
      <c r="D15" s="138">
        <v>1800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27"/>
    </row>
    <row r="16" spans="1:28" ht="15" customHeight="1">
      <c r="A16" s="145"/>
      <c r="B16" s="136" t="s">
        <v>86</v>
      </c>
      <c r="C16" s="139" t="s">
        <v>333</v>
      </c>
      <c r="D16" s="138">
        <v>1700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27"/>
    </row>
    <row r="17" spans="1:28" ht="15" customHeight="1">
      <c r="A17" s="145"/>
      <c r="B17" s="136" t="s">
        <v>89</v>
      </c>
      <c r="C17" s="139" t="s">
        <v>329</v>
      </c>
      <c r="D17" s="138">
        <v>2550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27"/>
    </row>
    <row r="18" spans="1:28" ht="15" customHeight="1">
      <c r="A18" s="145"/>
      <c r="B18" s="146" t="s">
        <v>373</v>
      </c>
      <c r="C18" s="139" t="s">
        <v>329</v>
      </c>
      <c r="D18" s="138">
        <v>1400</v>
      </c>
      <c r="E18" s="171"/>
      <c r="F18" s="122"/>
      <c r="G18" s="177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176"/>
      <c r="W18" s="170"/>
      <c r="X18" s="139"/>
      <c r="Y18" s="150"/>
      <c r="Z18" s="173"/>
      <c r="AA18" s="175"/>
      <c r="AB18" s="27"/>
    </row>
    <row r="19" spans="1:28" ht="15" customHeight="1">
      <c r="A19" s="145"/>
      <c r="B19" s="136" t="s">
        <v>83</v>
      </c>
      <c r="C19" s="139" t="s">
        <v>333</v>
      </c>
      <c r="D19" s="138">
        <v>4050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176"/>
      <c r="W19" s="170"/>
      <c r="X19" s="139"/>
      <c r="Y19" s="150"/>
      <c r="Z19" s="173"/>
      <c r="AA19" s="175"/>
      <c r="AB19" s="27"/>
    </row>
    <row r="20" spans="1:28" ht="15" customHeight="1">
      <c r="A20" s="145"/>
      <c r="B20" s="136" t="s">
        <v>88</v>
      </c>
      <c r="C20" s="139" t="s">
        <v>329</v>
      </c>
      <c r="D20" s="138">
        <v>1650</v>
      </c>
      <c r="E20" s="171"/>
      <c r="F20" s="122"/>
      <c r="G20" s="177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176"/>
      <c r="W20" s="170"/>
      <c r="X20" s="139"/>
      <c r="Y20" s="150"/>
      <c r="Z20" s="173"/>
      <c r="AA20" s="175"/>
      <c r="AB20" s="27"/>
    </row>
    <row r="21" spans="1:28" ht="15" customHeight="1">
      <c r="A21" s="145"/>
      <c r="B21" s="136"/>
      <c r="C21" s="139"/>
      <c r="D21" s="138"/>
      <c r="E21" s="171"/>
      <c r="F21" s="178"/>
      <c r="G21" s="177"/>
      <c r="H21" s="173"/>
      <c r="I21" s="179"/>
      <c r="J21" s="172"/>
      <c r="K21" s="170"/>
      <c r="L21" s="174"/>
      <c r="M21" s="150"/>
      <c r="N21" s="173"/>
      <c r="O21" s="179"/>
      <c r="P21" s="176"/>
      <c r="Q21" s="170"/>
      <c r="R21" s="139"/>
      <c r="S21" s="150"/>
      <c r="T21" s="173"/>
      <c r="U21" s="175"/>
      <c r="V21" s="176"/>
      <c r="W21" s="170"/>
      <c r="X21" s="139"/>
      <c r="Y21" s="150"/>
      <c r="Z21" s="173"/>
      <c r="AA21" s="175"/>
      <c r="AB21" s="27"/>
    </row>
    <row r="22" spans="1:28" ht="15" customHeight="1">
      <c r="A22" s="145"/>
      <c r="B22" s="206"/>
      <c r="C22" s="207"/>
      <c r="D22" s="208"/>
      <c r="E22" s="171"/>
      <c r="F22" s="181"/>
      <c r="G22" s="145"/>
      <c r="H22" s="173"/>
      <c r="I22" s="184"/>
      <c r="J22" s="176"/>
      <c r="K22" s="170"/>
      <c r="L22" s="174"/>
      <c r="M22" s="150"/>
      <c r="N22" s="173"/>
      <c r="O22" s="184"/>
      <c r="P22" s="176"/>
      <c r="Q22" s="170"/>
      <c r="R22" s="139"/>
      <c r="S22" s="150"/>
      <c r="T22" s="173"/>
      <c r="U22" s="179"/>
      <c r="V22" s="176"/>
      <c r="W22" s="170"/>
      <c r="X22" s="139"/>
      <c r="Y22" s="150"/>
      <c r="Z22" s="173"/>
      <c r="AA22" s="179"/>
      <c r="AB22" s="27"/>
    </row>
    <row r="23" spans="1:28" ht="15" customHeight="1">
      <c r="A23" s="145"/>
      <c r="B23" s="44"/>
      <c r="C23" s="44"/>
      <c r="D23" s="208"/>
      <c r="E23" s="171"/>
      <c r="F23" s="181"/>
      <c r="G23" s="43"/>
      <c r="H23" s="173"/>
      <c r="I23" s="184"/>
      <c r="J23" s="176"/>
      <c r="K23" s="170"/>
      <c r="L23" s="174"/>
      <c r="M23" s="150"/>
      <c r="N23" s="173"/>
      <c r="O23" s="184"/>
      <c r="P23" s="176"/>
      <c r="Q23" s="170"/>
      <c r="R23" s="139"/>
      <c r="S23" s="150"/>
      <c r="T23" s="173"/>
      <c r="U23" s="184"/>
      <c r="V23" s="176"/>
      <c r="W23" s="170"/>
      <c r="X23" s="139"/>
      <c r="Y23" s="150"/>
      <c r="Z23" s="173"/>
      <c r="AA23" s="184"/>
      <c r="AB23" s="27"/>
    </row>
    <row r="24" spans="1:28" ht="15" customHeight="1">
      <c r="A24" s="145"/>
      <c r="B24" s="136"/>
      <c r="C24" s="139"/>
      <c r="D24" s="138"/>
      <c r="E24" s="171"/>
      <c r="F24" s="181"/>
      <c r="G24" s="172"/>
      <c r="H24" s="173"/>
      <c r="I24" s="184"/>
      <c r="J24" s="176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184"/>
      <c r="V24" s="176"/>
      <c r="W24" s="170"/>
      <c r="X24" s="139"/>
      <c r="Y24" s="150"/>
      <c r="Z24" s="173"/>
      <c r="AA24" s="184"/>
      <c r="AB24" s="27"/>
    </row>
    <row r="25" spans="1:28" ht="15" customHeight="1">
      <c r="A25" s="145"/>
      <c r="B25" s="136"/>
      <c r="C25" s="139"/>
      <c r="D25" s="138"/>
      <c r="E25" s="171"/>
      <c r="F25" s="181"/>
      <c r="G25" s="172"/>
      <c r="H25" s="173"/>
      <c r="I25" s="184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27"/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27"/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7"/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7"/>
    </row>
    <row r="29" spans="1:28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7"/>
    </row>
    <row r="30" spans="1:28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7"/>
    </row>
    <row r="31" spans="1:28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7"/>
    </row>
    <row r="32" spans="1:28" ht="15" customHeight="1">
      <c r="A32" s="145"/>
      <c r="B32" s="136"/>
      <c r="C32" s="139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139"/>
      <c r="Y32" s="150"/>
      <c r="Z32" s="173"/>
      <c r="AA32" s="184"/>
      <c r="AB32" s="27"/>
    </row>
    <row r="33" spans="1:28" ht="15" customHeight="1">
      <c r="A33" s="187"/>
      <c r="B33" s="188"/>
      <c r="C33" s="189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189"/>
      <c r="Y33" s="199"/>
      <c r="Z33" s="194"/>
      <c r="AA33" s="195"/>
      <c r="AB33" s="27"/>
    </row>
    <row r="34" spans="1:28" s="42" customFormat="1" ht="15" customHeight="1" thickBot="1">
      <c r="A34" s="31"/>
      <c r="B34" s="32" t="str">
        <f>CONCATENATE(FIXED(COUNTA(B5:B33),0,0),"　店")</f>
        <v>16　店</v>
      </c>
      <c r="C34" s="33"/>
      <c r="D34" s="15">
        <f>SUM(D5:D33)</f>
        <v>36450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4　店</v>
      </c>
      <c r="L34" s="39"/>
      <c r="M34" s="19">
        <f>SUM(M5:M33)</f>
        <v>9250</v>
      </c>
      <c r="N34" s="40"/>
      <c r="O34" s="125">
        <f>SUM(O5:O33)</f>
        <v>0</v>
      </c>
      <c r="P34" s="38"/>
      <c r="Q34" s="13" t="str">
        <f>CONCATENATE(FIXED(COUNTA(Q5:Q33),0,0),"　店")</f>
        <v>1　店</v>
      </c>
      <c r="R34" s="39"/>
      <c r="S34" s="19">
        <f>SUM(S5:S33)</f>
        <v>700</v>
      </c>
      <c r="T34" s="40"/>
      <c r="U34" s="125">
        <f>SUM(U5:U33)</f>
        <v>0</v>
      </c>
      <c r="V34" s="38"/>
      <c r="W34" s="13" t="str">
        <f>CONCATENATE(FIXED(COUNTA(W5:W33),0,0),"　店")</f>
        <v>5　店</v>
      </c>
      <c r="X34" s="39"/>
      <c r="Y34" s="19">
        <f>SUM(Y5:Y33)</f>
        <v>2300</v>
      </c>
      <c r="Z34" s="40"/>
      <c r="AA34" s="125">
        <f>SUM(AA5:AA33)</f>
        <v>0</v>
      </c>
      <c r="AB34" s="66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9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8">
        <f>'表紙'!U22</f>
        <v>42887</v>
      </c>
      <c r="AB36" s="448"/>
      <c r="AC36" s="209"/>
    </row>
    <row r="37" spans="1:28" ht="13.5">
      <c r="A37" s="43"/>
      <c r="B37" s="44"/>
      <c r="C37" s="44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</sheetData>
  <sheetProtection formatCells="0"/>
  <mergeCells count="13">
    <mergeCell ref="G4:H4"/>
    <mergeCell ref="J4:N4"/>
    <mergeCell ref="D35:F35"/>
    <mergeCell ref="AA36:AB36"/>
    <mergeCell ref="W1:AA1"/>
    <mergeCell ref="W2:Y2"/>
    <mergeCell ref="B3:D3"/>
    <mergeCell ref="C1:H2"/>
    <mergeCell ref="K1:S1"/>
    <mergeCell ref="K2:S2"/>
    <mergeCell ref="P4:T4"/>
    <mergeCell ref="V4:Z4"/>
    <mergeCell ref="A4:E4"/>
  </mergeCells>
  <dataValidations count="4">
    <dataValidation type="whole" operator="lessThanOrEqual" showInputMessage="1" showErrorMessage="1" sqref="AG3:IV65536 AC3:AF34 AD36:AF65536 AC37:AC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16" sqref="AB16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201"/>
      <c r="C1" s="449">
        <f>'表紙'!E1</f>
        <v>0</v>
      </c>
      <c r="D1" s="449"/>
      <c r="E1" s="449"/>
      <c r="F1" s="449"/>
      <c r="G1" s="449"/>
      <c r="H1" s="450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51"/>
      <c r="D2" s="451"/>
      <c r="E2" s="451"/>
      <c r="F2" s="451"/>
      <c r="G2" s="451"/>
      <c r="H2" s="452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314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51650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43"/>
      <c r="B5" s="132" t="s">
        <v>91</v>
      </c>
      <c r="C5" s="144" t="s">
        <v>329</v>
      </c>
      <c r="D5" s="134">
        <v>1150</v>
      </c>
      <c r="E5" s="165"/>
      <c r="F5" s="121"/>
      <c r="G5" s="166"/>
      <c r="H5" s="167"/>
      <c r="I5" s="123"/>
      <c r="J5" s="166"/>
      <c r="K5" s="168" t="s">
        <v>259</v>
      </c>
      <c r="L5" s="169"/>
      <c r="M5" s="148">
        <v>900</v>
      </c>
      <c r="N5" s="167"/>
      <c r="O5" s="123"/>
      <c r="P5" s="204"/>
      <c r="Q5" s="168" t="s">
        <v>260</v>
      </c>
      <c r="R5" s="133"/>
      <c r="S5" s="148">
        <v>400</v>
      </c>
      <c r="T5" s="167"/>
      <c r="U5" s="123"/>
      <c r="V5" s="204"/>
      <c r="W5" s="168" t="s">
        <v>90</v>
      </c>
      <c r="X5" s="133"/>
      <c r="Y5" s="148">
        <v>650</v>
      </c>
      <c r="Z5" s="167"/>
      <c r="AA5" s="123"/>
      <c r="AB5" s="58"/>
    </row>
    <row r="6" spans="1:28" ht="15" customHeight="1">
      <c r="A6" s="145"/>
      <c r="B6" s="242" t="s">
        <v>381</v>
      </c>
      <c r="C6" s="139" t="s">
        <v>329</v>
      </c>
      <c r="D6" s="138">
        <v>750</v>
      </c>
      <c r="E6" s="171"/>
      <c r="F6" s="122"/>
      <c r="G6" s="172"/>
      <c r="H6" s="173"/>
      <c r="I6" s="124"/>
      <c r="J6" s="172"/>
      <c r="K6" s="170" t="s">
        <v>90</v>
      </c>
      <c r="L6" s="174"/>
      <c r="M6" s="149">
        <v>2350</v>
      </c>
      <c r="N6" s="173"/>
      <c r="O6" s="124"/>
      <c r="P6" s="176"/>
      <c r="Q6" s="170" t="s">
        <v>261</v>
      </c>
      <c r="R6" s="139"/>
      <c r="S6" s="149">
        <v>550</v>
      </c>
      <c r="T6" s="173"/>
      <c r="U6" s="124"/>
      <c r="V6" s="176"/>
      <c r="W6" s="170" t="s">
        <v>261</v>
      </c>
      <c r="X6" s="139"/>
      <c r="Y6" s="150">
        <v>600</v>
      </c>
      <c r="Z6" s="173"/>
      <c r="AA6" s="124"/>
      <c r="AB6" s="453" t="s">
        <v>521</v>
      </c>
    </row>
    <row r="7" spans="1:28" ht="15" customHeight="1">
      <c r="A7" s="145"/>
      <c r="B7" s="242" t="s">
        <v>99</v>
      </c>
      <c r="C7" s="139" t="s">
        <v>329</v>
      </c>
      <c r="D7" s="138">
        <v>2050</v>
      </c>
      <c r="E7" s="171"/>
      <c r="F7" s="122"/>
      <c r="G7" s="172"/>
      <c r="H7" s="173"/>
      <c r="I7" s="124"/>
      <c r="J7" s="172"/>
      <c r="K7" s="170" t="s">
        <v>383</v>
      </c>
      <c r="L7" s="174"/>
      <c r="M7" s="150">
        <v>3500</v>
      </c>
      <c r="N7" s="173"/>
      <c r="O7" s="124"/>
      <c r="P7" s="176"/>
      <c r="Q7" s="170" t="s">
        <v>262</v>
      </c>
      <c r="R7" s="139"/>
      <c r="S7" s="150">
        <v>600</v>
      </c>
      <c r="T7" s="173"/>
      <c r="U7" s="124"/>
      <c r="V7" s="176"/>
      <c r="W7" s="243" t="s">
        <v>455</v>
      </c>
      <c r="X7" s="244"/>
      <c r="Y7" s="150">
        <v>800</v>
      </c>
      <c r="Z7" s="173"/>
      <c r="AA7" s="124"/>
      <c r="AB7" s="453"/>
    </row>
    <row r="8" spans="1:28" ht="15" customHeight="1">
      <c r="A8" s="145"/>
      <c r="B8" s="136" t="s">
        <v>94</v>
      </c>
      <c r="C8" s="139" t="s">
        <v>329</v>
      </c>
      <c r="D8" s="138">
        <v>1750</v>
      </c>
      <c r="E8" s="171"/>
      <c r="F8" s="122"/>
      <c r="G8" s="172"/>
      <c r="H8" s="173"/>
      <c r="I8" s="124"/>
      <c r="J8" s="172"/>
      <c r="K8" s="170" t="s">
        <v>100</v>
      </c>
      <c r="L8" s="174"/>
      <c r="M8" s="150">
        <v>1850</v>
      </c>
      <c r="N8" s="173"/>
      <c r="O8" s="124"/>
      <c r="P8" s="176"/>
      <c r="Q8" s="170" t="s">
        <v>95</v>
      </c>
      <c r="R8" s="139"/>
      <c r="S8" s="150">
        <v>750</v>
      </c>
      <c r="T8" s="173"/>
      <c r="U8" s="124"/>
      <c r="V8" s="176"/>
      <c r="W8" s="170" t="s">
        <v>456</v>
      </c>
      <c r="X8" s="244"/>
      <c r="Y8" s="150">
        <v>500</v>
      </c>
      <c r="Z8" s="173"/>
      <c r="AA8" s="124"/>
      <c r="AB8" s="453"/>
    </row>
    <row r="9" spans="1:28" ht="15" customHeight="1">
      <c r="A9" s="145"/>
      <c r="B9" s="136" t="s">
        <v>104</v>
      </c>
      <c r="C9" s="139" t="s">
        <v>329</v>
      </c>
      <c r="D9" s="138">
        <v>1350</v>
      </c>
      <c r="E9" s="171"/>
      <c r="F9" s="122"/>
      <c r="G9" s="172"/>
      <c r="H9" s="173"/>
      <c r="I9" s="124"/>
      <c r="J9" s="172"/>
      <c r="K9" s="170"/>
      <c r="L9" s="174"/>
      <c r="M9" s="150"/>
      <c r="N9" s="173"/>
      <c r="O9" s="175"/>
      <c r="P9" s="176"/>
      <c r="Q9" s="170" t="s">
        <v>100</v>
      </c>
      <c r="R9" s="139"/>
      <c r="S9" s="150">
        <v>200</v>
      </c>
      <c r="T9" s="173"/>
      <c r="U9" s="124"/>
      <c r="V9" s="176"/>
      <c r="W9" s="170"/>
      <c r="X9" s="139"/>
      <c r="Y9" s="150"/>
      <c r="Z9" s="173"/>
      <c r="AA9" s="175"/>
      <c r="AB9" s="48"/>
    </row>
    <row r="10" spans="1:28" ht="15" customHeight="1">
      <c r="A10" s="145"/>
      <c r="B10" s="136" t="s">
        <v>93</v>
      </c>
      <c r="C10" s="139" t="s">
        <v>329</v>
      </c>
      <c r="D10" s="138">
        <v>2650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170" t="s">
        <v>385</v>
      </c>
      <c r="R10" s="139"/>
      <c r="S10" s="150">
        <v>150</v>
      </c>
      <c r="T10" s="173"/>
      <c r="U10" s="124"/>
      <c r="V10" s="176"/>
      <c r="W10" s="170"/>
      <c r="X10" s="139"/>
      <c r="Y10" s="150"/>
      <c r="Z10" s="173"/>
      <c r="AA10" s="175"/>
      <c r="AB10" s="48"/>
    </row>
    <row r="11" spans="1:28" ht="15" customHeight="1">
      <c r="A11" s="145"/>
      <c r="B11" s="136" t="s">
        <v>101</v>
      </c>
      <c r="C11" s="139" t="s">
        <v>329</v>
      </c>
      <c r="D11" s="138">
        <v>1100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27"/>
    </row>
    <row r="12" spans="1:28" ht="15" customHeight="1">
      <c r="A12" s="145"/>
      <c r="B12" s="136" t="s">
        <v>100</v>
      </c>
      <c r="C12" s="139" t="s">
        <v>329</v>
      </c>
      <c r="D12" s="138">
        <v>2250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27"/>
    </row>
    <row r="13" spans="1:28" ht="15" customHeight="1">
      <c r="A13" s="131" t="s">
        <v>307</v>
      </c>
      <c r="B13" s="136" t="s">
        <v>102</v>
      </c>
      <c r="C13" s="139" t="s">
        <v>329</v>
      </c>
      <c r="D13" s="138">
        <v>1900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453" t="s">
        <v>457</v>
      </c>
    </row>
    <row r="14" spans="1:28" ht="15" customHeight="1">
      <c r="A14" s="131" t="s">
        <v>330</v>
      </c>
      <c r="B14" s="136" t="s">
        <v>105</v>
      </c>
      <c r="C14" s="139" t="s">
        <v>329</v>
      </c>
      <c r="D14" s="138">
        <v>2350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453"/>
    </row>
    <row r="15" spans="1:28" ht="15" customHeight="1">
      <c r="A15" s="145"/>
      <c r="B15" s="136" t="s">
        <v>382</v>
      </c>
      <c r="C15" s="139" t="s">
        <v>329</v>
      </c>
      <c r="D15" s="138">
        <v>1850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9"/>
      <c r="V15" s="176"/>
      <c r="W15" s="170"/>
      <c r="X15" s="139"/>
      <c r="Y15" s="150"/>
      <c r="Z15" s="173"/>
      <c r="AA15" s="183"/>
      <c r="AB15" s="453"/>
    </row>
    <row r="16" spans="1:28" ht="15" customHeight="1">
      <c r="A16" s="145"/>
      <c r="B16" s="136" t="s">
        <v>103</v>
      </c>
      <c r="C16" s="139" t="s">
        <v>329</v>
      </c>
      <c r="D16" s="138">
        <v>2050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84"/>
      <c r="V16" s="176"/>
      <c r="W16" s="170"/>
      <c r="X16" s="139"/>
      <c r="Y16" s="150"/>
      <c r="Z16" s="173"/>
      <c r="AA16" s="184"/>
      <c r="AB16" s="27"/>
    </row>
    <row r="17" spans="1:28" ht="15" customHeight="1">
      <c r="A17" s="145"/>
      <c r="B17" s="136" t="s">
        <v>98</v>
      </c>
      <c r="C17" s="139" t="s">
        <v>329</v>
      </c>
      <c r="D17" s="138">
        <v>2100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170"/>
      <c r="R17" s="139"/>
      <c r="S17" s="150"/>
      <c r="T17" s="173"/>
      <c r="U17" s="184"/>
      <c r="V17" s="176"/>
      <c r="W17" s="170"/>
      <c r="X17" s="139"/>
      <c r="Y17" s="150"/>
      <c r="Z17" s="173"/>
      <c r="AA17" s="184"/>
      <c r="AB17" s="48" t="s">
        <v>458</v>
      </c>
    </row>
    <row r="18" spans="1:28" ht="15" customHeight="1">
      <c r="A18" s="145"/>
      <c r="B18" s="136" t="s">
        <v>383</v>
      </c>
      <c r="C18" s="139" t="s">
        <v>329</v>
      </c>
      <c r="D18" s="138">
        <v>2250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84"/>
      <c r="V18" s="176"/>
      <c r="W18" s="170"/>
      <c r="X18" s="139"/>
      <c r="Y18" s="150"/>
      <c r="Z18" s="173"/>
      <c r="AA18" s="184"/>
      <c r="AB18" s="27"/>
    </row>
    <row r="19" spans="1:28" ht="15" customHeight="1">
      <c r="A19" s="145"/>
      <c r="B19" s="136" t="s">
        <v>96</v>
      </c>
      <c r="C19" s="139" t="s">
        <v>329</v>
      </c>
      <c r="D19" s="138">
        <v>900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84"/>
      <c r="V19" s="176"/>
      <c r="W19" s="170"/>
      <c r="X19" s="139"/>
      <c r="Y19" s="150"/>
      <c r="Z19" s="173"/>
      <c r="AA19" s="184"/>
      <c r="AB19" s="27"/>
    </row>
    <row r="20" spans="1:28" ht="15" customHeight="1">
      <c r="A20" s="145"/>
      <c r="B20" s="136" t="s">
        <v>97</v>
      </c>
      <c r="C20" s="139" t="s">
        <v>329</v>
      </c>
      <c r="D20" s="138">
        <v>1000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84"/>
      <c r="V20" s="176"/>
      <c r="W20" s="170"/>
      <c r="X20" s="139"/>
      <c r="Y20" s="150"/>
      <c r="Z20" s="173"/>
      <c r="AA20" s="184"/>
      <c r="AB20" s="27"/>
    </row>
    <row r="21" spans="1:28" ht="15" customHeight="1">
      <c r="A21" s="145"/>
      <c r="B21" s="136" t="s">
        <v>92</v>
      </c>
      <c r="C21" s="139" t="s">
        <v>329</v>
      </c>
      <c r="D21" s="138">
        <v>1700</v>
      </c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84"/>
      <c r="V21" s="176"/>
      <c r="W21" s="170"/>
      <c r="X21" s="139"/>
      <c r="Y21" s="150"/>
      <c r="Z21" s="173"/>
      <c r="AA21" s="184"/>
      <c r="AB21" s="27"/>
    </row>
    <row r="22" spans="1:28" ht="15" customHeight="1">
      <c r="A22" s="145"/>
      <c r="B22" s="136" t="s">
        <v>384</v>
      </c>
      <c r="C22" s="139" t="s">
        <v>329</v>
      </c>
      <c r="D22" s="138">
        <v>1600</v>
      </c>
      <c r="E22" s="171"/>
      <c r="F22" s="122"/>
      <c r="G22" s="172"/>
      <c r="H22" s="173"/>
      <c r="I22" s="124"/>
      <c r="J22" s="172"/>
      <c r="K22" s="170"/>
      <c r="L22" s="174"/>
      <c r="M22" s="150"/>
      <c r="N22" s="173"/>
      <c r="O22" s="175"/>
      <c r="P22" s="176"/>
      <c r="Q22" s="170"/>
      <c r="R22" s="139"/>
      <c r="S22" s="150"/>
      <c r="T22" s="173"/>
      <c r="U22" s="184"/>
      <c r="V22" s="176"/>
      <c r="W22" s="170"/>
      <c r="X22" s="139"/>
      <c r="Y22" s="150"/>
      <c r="Z22" s="173"/>
      <c r="AA22" s="184"/>
      <c r="AB22" s="27"/>
    </row>
    <row r="23" spans="1:28" ht="15" customHeight="1">
      <c r="A23" s="131" t="s">
        <v>332</v>
      </c>
      <c r="B23" s="136" t="s">
        <v>106</v>
      </c>
      <c r="C23" s="139" t="s">
        <v>329</v>
      </c>
      <c r="D23" s="138">
        <v>4150</v>
      </c>
      <c r="E23" s="171"/>
      <c r="F23" s="122"/>
      <c r="G23" s="177"/>
      <c r="H23" s="173"/>
      <c r="I23" s="124"/>
      <c r="J23" s="172"/>
      <c r="K23" s="170"/>
      <c r="L23" s="174"/>
      <c r="M23" s="150"/>
      <c r="N23" s="173"/>
      <c r="O23" s="175"/>
      <c r="P23" s="176"/>
      <c r="Q23" s="170"/>
      <c r="R23" s="139"/>
      <c r="S23" s="150"/>
      <c r="T23" s="173"/>
      <c r="U23" s="184"/>
      <c r="V23" s="176"/>
      <c r="W23" s="170"/>
      <c r="X23" s="139"/>
      <c r="Y23" s="150"/>
      <c r="Z23" s="173"/>
      <c r="AA23" s="184"/>
      <c r="AB23" s="48" t="s">
        <v>497</v>
      </c>
    </row>
    <row r="24" spans="1:28" ht="15" customHeight="1">
      <c r="A24" s="131" t="s">
        <v>335</v>
      </c>
      <c r="B24" s="136" t="s">
        <v>107</v>
      </c>
      <c r="C24" s="139" t="s">
        <v>329</v>
      </c>
      <c r="D24" s="138">
        <v>2950</v>
      </c>
      <c r="E24" s="171"/>
      <c r="F24" s="122"/>
      <c r="G24" s="177"/>
      <c r="H24" s="173"/>
      <c r="I24" s="124"/>
      <c r="J24" s="172"/>
      <c r="K24" s="170"/>
      <c r="L24" s="174"/>
      <c r="M24" s="150"/>
      <c r="N24" s="173"/>
      <c r="O24" s="175"/>
      <c r="P24" s="176"/>
      <c r="Q24" s="170"/>
      <c r="R24" s="139"/>
      <c r="S24" s="150"/>
      <c r="T24" s="173"/>
      <c r="U24" s="184"/>
      <c r="V24" s="176"/>
      <c r="W24" s="170"/>
      <c r="X24" s="139"/>
      <c r="Y24" s="150"/>
      <c r="Z24" s="173"/>
      <c r="AA24" s="184"/>
      <c r="AB24" s="48"/>
    </row>
    <row r="25" spans="1:28" ht="15" customHeight="1">
      <c r="A25" s="145"/>
      <c r="B25" s="136"/>
      <c r="C25" s="139"/>
      <c r="D25" s="138"/>
      <c r="E25" s="171"/>
      <c r="F25" s="239"/>
      <c r="G25" s="172"/>
      <c r="H25" s="173"/>
      <c r="I25" s="175"/>
      <c r="J25" s="176"/>
      <c r="K25" s="170"/>
      <c r="L25" s="174"/>
      <c r="M25" s="150"/>
      <c r="N25" s="173"/>
      <c r="O25" s="175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386" t="s">
        <v>498</v>
      </c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3"/>
      <c r="J26" s="176"/>
      <c r="K26" s="170"/>
      <c r="L26" s="174"/>
      <c r="M26" s="150"/>
      <c r="N26" s="173"/>
      <c r="O26" s="179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386" t="s">
        <v>499</v>
      </c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69" t="s">
        <v>325</v>
      </c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61"/>
    </row>
    <row r="29" spans="1:28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67"/>
    </row>
    <row r="30" spans="1:28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67"/>
    </row>
    <row r="31" spans="1:28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67"/>
    </row>
    <row r="32" spans="1:28" ht="15" customHeight="1">
      <c r="A32" s="145"/>
      <c r="B32" s="136"/>
      <c r="C32" s="139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139"/>
      <c r="Y32" s="150"/>
      <c r="Z32" s="173"/>
      <c r="AA32" s="184"/>
      <c r="AB32" s="62"/>
    </row>
    <row r="33" spans="1:28" ht="15" customHeight="1">
      <c r="A33" s="187"/>
      <c r="B33" s="188"/>
      <c r="C33" s="189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189"/>
      <c r="Y33" s="199"/>
      <c r="Z33" s="194"/>
      <c r="AA33" s="195"/>
      <c r="AB33" s="62"/>
    </row>
    <row r="34" spans="1:28" s="42" customFormat="1" ht="15" customHeight="1" thickBot="1">
      <c r="A34" s="31"/>
      <c r="B34" s="32" t="str">
        <f>CONCATENATE(FIXED(COUNTA(B5:B33),0,0),"　店")</f>
        <v>20　店</v>
      </c>
      <c r="C34" s="33"/>
      <c r="D34" s="15">
        <f>SUM(D5:D33)</f>
        <v>37850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4　店</v>
      </c>
      <c r="L34" s="39"/>
      <c r="M34" s="19">
        <f>SUM(M5:M33)</f>
        <v>8600</v>
      </c>
      <c r="N34" s="40"/>
      <c r="O34" s="125">
        <f>SUM(O5:O33)</f>
        <v>0</v>
      </c>
      <c r="P34" s="38"/>
      <c r="Q34" s="13" t="str">
        <f>CONCATENATE(FIXED(COUNTA(Q5:Q33),0,0),"　店")</f>
        <v>6　店</v>
      </c>
      <c r="R34" s="39"/>
      <c r="S34" s="19">
        <f>SUM(S5:S33)</f>
        <v>2650</v>
      </c>
      <c r="T34" s="40"/>
      <c r="U34" s="125">
        <f>SUM(U5:U33)</f>
        <v>0</v>
      </c>
      <c r="V34" s="38"/>
      <c r="W34" s="13" t="str">
        <f>CONCATENATE(FIXED(COUNTA(W5:W33),0,0),"　店")</f>
        <v>4　店</v>
      </c>
      <c r="X34" s="39"/>
      <c r="Y34" s="19">
        <f>SUM(Y5:Y33)</f>
        <v>2550</v>
      </c>
      <c r="Z34" s="40"/>
      <c r="AA34" s="125">
        <f>SUM(AA5:AA33)</f>
        <v>0</v>
      </c>
      <c r="AB34" s="63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  <row r="37" spans="1:28" ht="13.5">
      <c r="A37" s="43"/>
      <c r="B37" s="44"/>
      <c r="C37" s="44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ht="13.5">
      <c r="A38" s="43"/>
      <c r="B38" s="44"/>
      <c r="C38" s="44"/>
      <c r="D38" s="44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ht="13.5">
      <c r="A39" s="43"/>
      <c r="B39" s="44"/>
      <c r="C39" s="44"/>
      <c r="D39" s="44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</sheetData>
  <sheetProtection formatCells="0"/>
  <mergeCells count="15">
    <mergeCell ref="W1:AA1"/>
    <mergeCell ref="W2:Y2"/>
    <mergeCell ref="V4:Z4"/>
    <mergeCell ref="AA36:AB36"/>
    <mergeCell ref="AB13:AB15"/>
    <mergeCell ref="AB6:AB8"/>
    <mergeCell ref="A4:E4"/>
    <mergeCell ref="G4:H4"/>
    <mergeCell ref="J4:N4"/>
    <mergeCell ref="K1:S1"/>
    <mergeCell ref="K2:S2"/>
    <mergeCell ref="D35:F35"/>
    <mergeCell ref="B3:D3"/>
    <mergeCell ref="C1:H2"/>
    <mergeCell ref="P4:T4"/>
  </mergeCells>
  <dataValidations count="4">
    <dataValidation type="whole" operator="lessThanOrEqual" showInputMessage="1" showErrorMessage="1" sqref="AG3:IV65536 AC3:AF34 AC36:AF65536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AA5:AA33 U5:U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K1:K2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7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AB21" sqref="AB21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SUM(F34,I34,O34,U34,AA34)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315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D34+G34+M34+S34+Y34</f>
        <v>45750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373" t="s">
        <v>307</v>
      </c>
      <c r="B5" s="132" t="s">
        <v>386</v>
      </c>
      <c r="C5" s="133" t="s">
        <v>333</v>
      </c>
      <c r="D5" s="134">
        <v>7800</v>
      </c>
      <c r="E5" s="165"/>
      <c r="F5" s="121"/>
      <c r="G5" s="166"/>
      <c r="H5" s="167"/>
      <c r="I5" s="123"/>
      <c r="J5" s="166"/>
      <c r="K5" s="168" t="s">
        <v>389</v>
      </c>
      <c r="L5" s="169"/>
      <c r="M5" s="148">
        <v>700</v>
      </c>
      <c r="N5" s="167"/>
      <c r="O5" s="123"/>
      <c r="P5" s="204"/>
      <c r="Q5" s="168"/>
      <c r="R5" s="139"/>
      <c r="S5" s="149"/>
      <c r="T5" s="167"/>
      <c r="U5" s="220"/>
      <c r="V5" s="204"/>
      <c r="W5" s="168" t="s">
        <v>390</v>
      </c>
      <c r="X5" s="133"/>
      <c r="Y5" s="148">
        <v>650</v>
      </c>
      <c r="Z5" s="167"/>
      <c r="AA5" s="123"/>
      <c r="AB5" s="109" t="s">
        <v>392</v>
      </c>
    </row>
    <row r="6" spans="1:28" ht="15" customHeight="1">
      <c r="A6" s="378"/>
      <c r="B6" s="246" t="s">
        <v>108</v>
      </c>
      <c r="C6" s="137" t="s">
        <v>333</v>
      </c>
      <c r="D6" s="138">
        <v>1000</v>
      </c>
      <c r="E6" s="171"/>
      <c r="F6" s="122"/>
      <c r="G6" s="172"/>
      <c r="H6" s="173"/>
      <c r="I6" s="124"/>
      <c r="J6" s="172"/>
      <c r="K6" s="170" t="s">
        <v>257</v>
      </c>
      <c r="L6" s="174"/>
      <c r="M6" s="149">
        <v>200</v>
      </c>
      <c r="N6" s="173"/>
      <c r="O6" s="124"/>
      <c r="P6" s="176"/>
      <c r="Q6" s="247"/>
      <c r="R6" s="139"/>
      <c r="S6" s="150"/>
      <c r="T6" s="173"/>
      <c r="U6" s="175"/>
      <c r="V6" s="176"/>
      <c r="W6" s="170" t="s">
        <v>107</v>
      </c>
      <c r="X6" s="139"/>
      <c r="Y6" s="150">
        <v>300</v>
      </c>
      <c r="Z6" s="173"/>
      <c r="AA6" s="124"/>
      <c r="AB6" s="460" t="s">
        <v>522</v>
      </c>
    </row>
    <row r="7" spans="1:28" ht="15" customHeight="1">
      <c r="A7" s="378"/>
      <c r="B7" s="136" t="s">
        <v>110</v>
      </c>
      <c r="C7" s="137" t="s">
        <v>333</v>
      </c>
      <c r="D7" s="138">
        <v>3700</v>
      </c>
      <c r="E7" s="171"/>
      <c r="F7" s="122"/>
      <c r="G7" s="172"/>
      <c r="H7" s="173"/>
      <c r="I7" s="124"/>
      <c r="J7" s="172"/>
      <c r="K7" s="170" t="s">
        <v>463</v>
      </c>
      <c r="L7" s="174"/>
      <c r="M7" s="150">
        <v>1250</v>
      </c>
      <c r="N7" s="173"/>
      <c r="O7" s="124"/>
      <c r="P7" s="176"/>
      <c r="Q7" s="170"/>
      <c r="R7" s="139"/>
      <c r="S7" s="150"/>
      <c r="T7" s="173"/>
      <c r="U7" s="175"/>
      <c r="V7" s="176"/>
      <c r="W7" s="170" t="s">
        <v>256</v>
      </c>
      <c r="X7" s="139"/>
      <c r="Y7" s="150">
        <v>500</v>
      </c>
      <c r="Z7" s="173"/>
      <c r="AA7" s="124"/>
      <c r="AB7" s="69" t="s">
        <v>393</v>
      </c>
    </row>
    <row r="8" spans="1:28" ht="15" customHeight="1">
      <c r="A8" s="378"/>
      <c r="B8" s="136" t="s">
        <v>111</v>
      </c>
      <c r="C8" s="137" t="s">
        <v>333</v>
      </c>
      <c r="D8" s="138">
        <v>2300</v>
      </c>
      <c r="E8" s="171"/>
      <c r="F8" s="122"/>
      <c r="G8" s="172"/>
      <c r="H8" s="173"/>
      <c r="I8" s="124"/>
      <c r="J8" s="172"/>
      <c r="K8" s="170" t="s">
        <v>258</v>
      </c>
      <c r="L8" s="174" t="s">
        <v>391</v>
      </c>
      <c r="M8" s="150">
        <v>650</v>
      </c>
      <c r="N8" s="173"/>
      <c r="O8" s="175"/>
      <c r="P8" s="176"/>
      <c r="Q8" s="170"/>
      <c r="R8" s="139"/>
      <c r="S8" s="150"/>
      <c r="T8" s="173"/>
      <c r="U8" s="175"/>
      <c r="V8" s="176"/>
      <c r="W8" s="170" t="s">
        <v>117</v>
      </c>
      <c r="X8" s="139"/>
      <c r="Y8" s="150">
        <v>500</v>
      </c>
      <c r="Z8" s="173"/>
      <c r="AA8" s="124"/>
      <c r="AB8" s="70" t="s">
        <v>394</v>
      </c>
    </row>
    <row r="9" spans="1:28" ht="15" customHeight="1">
      <c r="A9" s="378"/>
      <c r="B9" s="136" t="s">
        <v>258</v>
      </c>
      <c r="C9" s="139" t="s">
        <v>333</v>
      </c>
      <c r="D9" s="138">
        <v>2250</v>
      </c>
      <c r="E9" s="171"/>
      <c r="F9" s="122"/>
      <c r="G9" s="172"/>
      <c r="H9" s="173"/>
      <c r="I9" s="124"/>
      <c r="J9" s="172"/>
      <c r="K9" s="170" t="s">
        <v>390</v>
      </c>
      <c r="L9" s="174"/>
      <c r="M9" s="150">
        <v>900</v>
      </c>
      <c r="N9" s="173"/>
      <c r="O9" s="175"/>
      <c r="P9" s="176"/>
      <c r="Q9" s="170"/>
      <c r="R9" s="139"/>
      <c r="S9" s="150"/>
      <c r="T9" s="173"/>
      <c r="U9" s="175"/>
      <c r="V9" s="176"/>
      <c r="W9" s="170"/>
      <c r="X9" s="139"/>
      <c r="Y9" s="150"/>
      <c r="Z9" s="173"/>
      <c r="AA9" s="124"/>
      <c r="AB9" s="70" t="s">
        <v>464</v>
      </c>
    </row>
    <row r="10" spans="1:28" ht="15" customHeight="1">
      <c r="A10" s="378"/>
      <c r="B10" s="248" t="s">
        <v>387</v>
      </c>
      <c r="C10" s="139" t="s">
        <v>333</v>
      </c>
      <c r="D10" s="138">
        <v>4150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75"/>
      <c r="P10" s="176"/>
      <c r="Q10" s="249"/>
      <c r="R10" s="139"/>
      <c r="S10" s="150"/>
      <c r="T10" s="173"/>
      <c r="U10" s="175"/>
      <c r="V10" s="176"/>
      <c r="W10" s="170"/>
      <c r="X10" s="139"/>
      <c r="Y10" s="150"/>
      <c r="Z10" s="173"/>
      <c r="AA10" s="124"/>
      <c r="AB10" s="69" t="s">
        <v>355</v>
      </c>
    </row>
    <row r="11" spans="1:28" ht="15" customHeight="1">
      <c r="A11" s="378" t="s">
        <v>459</v>
      </c>
      <c r="B11" s="248" t="s">
        <v>461</v>
      </c>
      <c r="C11" s="139" t="s">
        <v>462</v>
      </c>
      <c r="D11" s="138">
        <v>1000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24"/>
      <c r="P11" s="176"/>
      <c r="Q11" s="24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78"/>
    </row>
    <row r="12" spans="1:28" ht="15" customHeight="1">
      <c r="A12" s="373"/>
      <c r="B12" s="248" t="s">
        <v>109</v>
      </c>
      <c r="C12" s="139" t="s">
        <v>333</v>
      </c>
      <c r="D12" s="138">
        <v>1250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26"/>
      <c r="P12" s="176"/>
      <c r="Q12" s="25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387"/>
    </row>
    <row r="13" spans="1:28" ht="15" customHeight="1">
      <c r="A13" s="378"/>
      <c r="B13" s="242" t="s">
        <v>113</v>
      </c>
      <c r="C13" s="139" t="s">
        <v>333</v>
      </c>
      <c r="D13" s="138">
        <v>1450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26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50" t="s">
        <v>524</v>
      </c>
    </row>
    <row r="14" spans="1:28" ht="15" customHeight="1">
      <c r="A14" s="378" t="s">
        <v>460</v>
      </c>
      <c r="B14" s="136" t="s">
        <v>114</v>
      </c>
      <c r="C14" s="139" t="s">
        <v>333</v>
      </c>
      <c r="D14" s="138">
        <v>1300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379" t="s">
        <v>465</v>
      </c>
    </row>
    <row r="15" spans="1:28" ht="15" customHeight="1">
      <c r="A15" s="373"/>
      <c r="B15" s="248" t="s">
        <v>115</v>
      </c>
      <c r="C15" s="139" t="s">
        <v>333</v>
      </c>
      <c r="D15" s="138">
        <v>3950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249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387" t="s">
        <v>395</v>
      </c>
    </row>
    <row r="16" spans="1:28" ht="15" customHeight="1">
      <c r="A16" s="378"/>
      <c r="B16" s="246" t="s">
        <v>388</v>
      </c>
      <c r="C16" s="139" t="s">
        <v>333</v>
      </c>
      <c r="D16" s="138">
        <v>3150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50" t="s">
        <v>525</v>
      </c>
    </row>
    <row r="17" spans="1:28" ht="15" customHeight="1">
      <c r="A17" s="378"/>
      <c r="B17" s="246" t="s">
        <v>116</v>
      </c>
      <c r="C17" s="139" t="s">
        <v>333</v>
      </c>
      <c r="D17" s="138">
        <v>1500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5"/>
      <c r="P17" s="176"/>
      <c r="Q17" s="249"/>
      <c r="R17" s="139"/>
      <c r="S17" s="150"/>
      <c r="T17" s="173"/>
      <c r="U17" s="175"/>
      <c r="V17" s="176"/>
      <c r="W17" s="170"/>
      <c r="X17" s="139"/>
      <c r="Y17" s="150"/>
      <c r="Z17" s="173"/>
      <c r="AA17" s="175"/>
      <c r="AB17" s="379" t="s">
        <v>465</v>
      </c>
    </row>
    <row r="18" spans="1:28" ht="15" customHeight="1">
      <c r="A18" s="378"/>
      <c r="B18" s="246" t="s">
        <v>117</v>
      </c>
      <c r="C18" s="139" t="s">
        <v>333</v>
      </c>
      <c r="D18" s="138">
        <v>2100</v>
      </c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75"/>
      <c r="P18" s="176"/>
      <c r="Q18" s="170"/>
      <c r="R18" s="139"/>
      <c r="S18" s="150"/>
      <c r="T18" s="173"/>
      <c r="U18" s="175"/>
      <c r="V18" s="176"/>
      <c r="W18" s="170"/>
      <c r="X18" s="139"/>
      <c r="Y18" s="150"/>
      <c r="Z18" s="173"/>
      <c r="AA18" s="175"/>
      <c r="AB18" s="50" t="s">
        <v>523</v>
      </c>
    </row>
    <row r="19" spans="1:28" ht="15" customHeight="1">
      <c r="A19" s="378"/>
      <c r="B19" s="136" t="s">
        <v>118</v>
      </c>
      <c r="C19" s="139" t="s">
        <v>333</v>
      </c>
      <c r="D19" s="138">
        <v>1900</v>
      </c>
      <c r="E19" s="171"/>
      <c r="F19" s="122"/>
      <c r="G19" s="172"/>
      <c r="H19" s="173"/>
      <c r="I19" s="124"/>
      <c r="J19" s="172"/>
      <c r="K19" s="170"/>
      <c r="L19" s="174"/>
      <c r="M19" s="150"/>
      <c r="N19" s="173"/>
      <c r="O19" s="175"/>
      <c r="P19" s="176"/>
      <c r="Q19" s="170"/>
      <c r="R19" s="139"/>
      <c r="S19" s="150"/>
      <c r="T19" s="173"/>
      <c r="U19" s="175"/>
      <c r="V19" s="176"/>
      <c r="W19" s="170"/>
      <c r="X19" s="139"/>
      <c r="Y19" s="150"/>
      <c r="Z19" s="173"/>
      <c r="AA19" s="175"/>
      <c r="AB19" s="379"/>
    </row>
    <row r="20" spans="1:28" ht="15" customHeight="1">
      <c r="A20" s="378"/>
      <c r="B20" s="136" t="s">
        <v>112</v>
      </c>
      <c r="C20" s="139" t="s">
        <v>333</v>
      </c>
      <c r="D20" s="138">
        <v>1300</v>
      </c>
      <c r="E20" s="171"/>
      <c r="F20" s="122"/>
      <c r="G20" s="172"/>
      <c r="H20" s="173"/>
      <c r="I20" s="124"/>
      <c r="J20" s="172"/>
      <c r="K20" s="170"/>
      <c r="L20" s="174"/>
      <c r="M20" s="150"/>
      <c r="N20" s="173"/>
      <c r="O20" s="175"/>
      <c r="P20" s="176"/>
      <c r="Q20" s="170"/>
      <c r="R20" s="139"/>
      <c r="S20" s="150"/>
      <c r="T20" s="173"/>
      <c r="U20" s="175"/>
      <c r="V20" s="176"/>
      <c r="W20" s="170"/>
      <c r="X20" s="139"/>
      <c r="Y20" s="150"/>
      <c r="Z20" s="173"/>
      <c r="AA20" s="175"/>
      <c r="AB20" s="28"/>
    </row>
    <row r="21" spans="1:28" ht="15" customHeight="1">
      <c r="A21" s="378"/>
      <c r="B21" s="136"/>
      <c r="C21" s="139"/>
      <c r="D21" s="138"/>
      <c r="E21" s="171"/>
      <c r="F21" s="122"/>
      <c r="G21" s="172"/>
      <c r="H21" s="173"/>
      <c r="I21" s="124"/>
      <c r="J21" s="172"/>
      <c r="K21" s="170"/>
      <c r="L21" s="174"/>
      <c r="M21" s="150"/>
      <c r="N21" s="173"/>
      <c r="O21" s="175"/>
      <c r="P21" s="176"/>
      <c r="Q21" s="170"/>
      <c r="R21" s="139"/>
      <c r="S21" s="150"/>
      <c r="T21" s="173"/>
      <c r="U21" s="175"/>
      <c r="V21" s="176"/>
      <c r="W21" s="170"/>
      <c r="X21" s="139"/>
      <c r="Y21" s="150"/>
      <c r="Z21" s="173"/>
      <c r="AA21" s="175"/>
      <c r="AB21" s="28"/>
    </row>
    <row r="22" spans="1:28" ht="15" customHeight="1">
      <c r="A22" s="251"/>
      <c r="B22" s="136"/>
      <c r="C22" s="139"/>
      <c r="D22" s="138"/>
      <c r="E22" s="171"/>
      <c r="F22" s="252"/>
      <c r="G22" s="172"/>
      <c r="H22" s="173"/>
      <c r="I22" s="183"/>
      <c r="J22" s="176"/>
      <c r="K22" s="170"/>
      <c r="L22" s="174"/>
      <c r="M22" s="150"/>
      <c r="N22" s="173"/>
      <c r="O22" s="175"/>
      <c r="P22" s="176"/>
      <c r="Q22" s="238"/>
      <c r="R22" s="139"/>
      <c r="S22" s="150"/>
      <c r="T22" s="173"/>
      <c r="U22" s="179"/>
      <c r="V22" s="176"/>
      <c r="W22" s="170"/>
      <c r="X22" s="139"/>
      <c r="Y22" s="150"/>
      <c r="Z22" s="173"/>
      <c r="AA22" s="179"/>
      <c r="AB22" s="454"/>
    </row>
    <row r="23" spans="1:28" ht="15" customHeight="1">
      <c r="A23" s="145"/>
      <c r="B23" s="136"/>
      <c r="C23" s="139"/>
      <c r="D23" s="138"/>
      <c r="E23" s="171"/>
      <c r="F23" s="178"/>
      <c r="G23" s="172"/>
      <c r="H23" s="173"/>
      <c r="I23" s="184"/>
      <c r="J23" s="176"/>
      <c r="K23" s="170"/>
      <c r="L23" s="174"/>
      <c r="M23" s="150"/>
      <c r="N23" s="173"/>
      <c r="O23" s="175"/>
      <c r="P23" s="176"/>
      <c r="Q23" s="170"/>
      <c r="R23" s="139"/>
      <c r="S23" s="150"/>
      <c r="T23" s="173"/>
      <c r="U23" s="184"/>
      <c r="V23" s="176"/>
      <c r="W23" s="170"/>
      <c r="X23" s="139"/>
      <c r="Y23" s="150"/>
      <c r="Z23" s="173"/>
      <c r="AA23" s="184"/>
      <c r="AB23" s="454"/>
    </row>
    <row r="24" spans="1:28" ht="15" customHeight="1">
      <c r="A24" s="145"/>
      <c r="B24" s="136"/>
      <c r="C24" s="139"/>
      <c r="D24" s="138"/>
      <c r="E24" s="171"/>
      <c r="F24" s="181"/>
      <c r="G24" s="172"/>
      <c r="H24" s="173"/>
      <c r="I24" s="184"/>
      <c r="J24" s="176"/>
      <c r="K24" s="170"/>
      <c r="L24" s="174"/>
      <c r="M24" s="150"/>
      <c r="N24" s="173"/>
      <c r="O24" s="179"/>
      <c r="P24" s="176"/>
      <c r="Q24" s="170"/>
      <c r="R24" s="139"/>
      <c r="S24" s="150"/>
      <c r="T24" s="173"/>
      <c r="U24" s="184"/>
      <c r="V24" s="176"/>
      <c r="W24" s="170"/>
      <c r="X24" s="139"/>
      <c r="Y24" s="150"/>
      <c r="Z24" s="173"/>
      <c r="AA24" s="184"/>
      <c r="AB24" s="68"/>
    </row>
    <row r="25" spans="1:28" ht="15" customHeight="1">
      <c r="A25" s="145"/>
      <c r="B25" s="136"/>
      <c r="C25" s="139"/>
      <c r="D25" s="138"/>
      <c r="E25" s="171"/>
      <c r="F25" s="181"/>
      <c r="G25" s="172"/>
      <c r="H25" s="173"/>
      <c r="I25" s="184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68"/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68"/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8"/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8"/>
    </row>
    <row r="29" spans="1:30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  <c r="AD29" s="4" t="s">
        <v>326</v>
      </c>
    </row>
    <row r="30" spans="1:30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  <c r="AD30" s="4"/>
    </row>
    <row r="31" spans="1:30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8"/>
      <c r="AD31" s="4"/>
    </row>
    <row r="32" spans="1:30" ht="15" customHeight="1">
      <c r="A32" s="145"/>
      <c r="B32" s="136"/>
      <c r="C32" s="139"/>
      <c r="D32" s="138"/>
      <c r="E32" s="171"/>
      <c r="F32" s="181"/>
      <c r="G32" s="172"/>
      <c r="H32" s="173"/>
      <c r="I32" s="184"/>
      <c r="J32" s="176"/>
      <c r="K32" s="170"/>
      <c r="L32" s="174"/>
      <c r="M32" s="150"/>
      <c r="N32" s="173"/>
      <c r="O32" s="184"/>
      <c r="P32" s="176"/>
      <c r="Q32" s="170"/>
      <c r="R32" s="139"/>
      <c r="S32" s="150"/>
      <c r="T32" s="173"/>
      <c r="U32" s="184"/>
      <c r="V32" s="176"/>
      <c r="W32" s="170"/>
      <c r="X32" s="139"/>
      <c r="Y32" s="150"/>
      <c r="Z32" s="173"/>
      <c r="AA32" s="184"/>
      <c r="AB32" s="28"/>
      <c r="AD32" s="4"/>
    </row>
    <row r="33" spans="1:28" ht="15" customHeight="1">
      <c r="A33" s="187"/>
      <c r="B33" s="188"/>
      <c r="C33" s="189"/>
      <c r="D33" s="190"/>
      <c r="E33" s="191"/>
      <c r="F33" s="192"/>
      <c r="G33" s="193"/>
      <c r="H33" s="194"/>
      <c r="I33" s="195"/>
      <c r="J33" s="196"/>
      <c r="K33" s="197"/>
      <c r="L33" s="198"/>
      <c r="M33" s="199"/>
      <c r="N33" s="194"/>
      <c r="O33" s="195"/>
      <c r="P33" s="196"/>
      <c r="Q33" s="197"/>
      <c r="R33" s="189"/>
      <c r="S33" s="199"/>
      <c r="T33" s="194"/>
      <c r="U33" s="195"/>
      <c r="V33" s="196"/>
      <c r="W33" s="197"/>
      <c r="X33" s="189"/>
      <c r="Y33" s="199"/>
      <c r="Z33" s="194"/>
      <c r="AA33" s="195"/>
      <c r="AB33" s="108"/>
    </row>
    <row r="34" spans="1:28" s="42" customFormat="1" ht="15" customHeight="1" thickBot="1">
      <c r="A34" s="31"/>
      <c r="B34" s="32" t="str">
        <f>CONCATENATE(FIXED(COUNTA(B5:B33),0,0),"　店")</f>
        <v>16　店</v>
      </c>
      <c r="C34" s="33"/>
      <c r="D34" s="15">
        <f>SUM(D5:D33)</f>
        <v>40100</v>
      </c>
      <c r="E34" s="34"/>
      <c r="F34" s="35">
        <f>SUM(F5:F33)</f>
        <v>0</v>
      </c>
      <c r="G34" s="36">
        <f>SUM(G5:G33)</f>
        <v>0</v>
      </c>
      <c r="H34" s="37"/>
      <c r="I34" s="127">
        <f>SUM(I5:I33)</f>
        <v>0</v>
      </c>
      <c r="J34" s="38"/>
      <c r="K34" s="13" t="str">
        <f>CONCATENATE(FIXED(COUNTA(K5:K33),0,0),"　店")</f>
        <v>5　店</v>
      </c>
      <c r="L34" s="39"/>
      <c r="M34" s="19">
        <f>SUM(M5:M33)</f>
        <v>3700</v>
      </c>
      <c r="N34" s="40"/>
      <c r="O34" s="125">
        <f>SUM(O5:O33)</f>
        <v>0</v>
      </c>
      <c r="P34" s="38"/>
      <c r="Q34" s="13"/>
      <c r="R34" s="39"/>
      <c r="S34" s="19">
        <f>SUM(S5:S33)</f>
        <v>0</v>
      </c>
      <c r="T34" s="40"/>
      <c r="U34" s="125">
        <f>SUM(U5:U33)</f>
        <v>0</v>
      </c>
      <c r="V34" s="38"/>
      <c r="W34" s="13" t="str">
        <f>CONCATENATE(FIXED(COUNTA(W5:W33),0,0),"　店")</f>
        <v>4　店</v>
      </c>
      <c r="X34" s="39"/>
      <c r="Y34" s="19">
        <f>SUM(Y5:Y33)</f>
        <v>1950</v>
      </c>
      <c r="Z34" s="40"/>
      <c r="AA34" s="125">
        <f>SUM(AA5:AA33)</f>
        <v>0</v>
      </c>
      <c r="AB34" s="71"/>
    </row>
    <row r="35" spans="1:32" s="43" customFormat="1" ht="13.5">
      <c r="A35" s="106"/>
      <c r="B35" s="44"/>
      <c r="C35" s="44"/>
      <c r="D35" s="442"/>
      <c r="E35" s="442"/>
      <c r="F35" s="442"/>
      <c r="G35" s="45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7">
        <f>'表紙'!S3</f>
        <v>0</v>
      </c>
      <c r="AC35" s="105"/>
      <c r="AD35" s="105"/>
      <c r="AE35" s="105"/>
      <c r="AF35" s="105"/>
    </row>
    <row r="36" spans="1:28" ht="13.5">
      <c r="A36" s="43"/>
      <c r="B36" s="44"/>
      <c r="C36" s="44"/>
      <c r="D36" s="44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1">
        <f>'表紙'!U22</f>
        <v>42887</v>
      </c>
      <c r="AB36" s="441"/>
    </row>
    <row r="37" spans="1:28" ht="13.5">
      <c r="A37" s="43"/>
      <c r="B37" s="44"/>
      <c r="C37" s="44"/>
      <c r="D37" s="44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</sheetData>
  <sheetProtection formatCells="0"/>
  <mergeCells count="14">
    <mergeCell ref="P4:T4"/>
    <mergeCell ref="V4:Z4"/>
    <mergeCell ref="A4:E4"/>
    <mergeCell ref="G4:H4"/>
    <mergeCell ref="AA36:AB36"/>
    <mergeCell ref="J4:N4"/>
    <mergeCell ref="K1:S1"/>
    <mergeCell ref="K2:S2"/>
    <mergeCell ref="W1:AA1"/>
    <mergeCell ref="D35:F35"/>
    <mergeCell ref="AB22:AB23"/>
    <mergeCell ref="W2:Y2"/>
    <mergeCell ref="B3:D3"/>
    <mergeCell ref="C1:H2"/>
  </mergeCells>
  <dataValidations count="4">
    <dataValidation type="whole" operator="lessThanOrEqual" showInputMessage="1" showErrorMessage="1" sqref="AG3:IV65536 AC36:AF65536 AC3:AF34">
      <formula1>AE3</formula1>
    </dataValidation>
    <dataValidation operator="lessThanOrEqual" showInputMessage="1" showErrorMessage="1" sqref="AC1:IV2"/>
    <dataValidation operator="lessThanOrEqual" allowBlank="1" showInputMessage="1" showErrorMessage="1" sqref="Q35"/>
    <dataValidation type="whole" operator="lessThanOrEqual" allowBlank="1" showInputMessage="1" showErrorMessage="1" sqref="F5:F33 I5:I33 O5:O33 U5:U33 AA5:AA33">
      <formula1>D5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A36 AB2 K1:K2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view="pageBreakPreview" zoomScaleNormal="90" zoomScaleSheetLayoutView="100" zoomScalePageLayoutView="0" workbookViewId="0" topLeftCell="A1">
      <pane ySplit="4" topLeftCell="A5" activePane="bottomLeft" state="frozen"/>
      <selection pane="topLeft" activeCell="S11" sqref="S11"/>
      <selection pane="bottomLeft" activeCell="W18" sqref="W18"/>
    </sheetView>
  </sheetViews>
  <sheetFormatPr defaultColWidth="9.00390625" defaultRowHeight="13.5"/>
  <cols>
    <col min="1" max="1" width="1.875" style="22" customWidth="1"/>
    <col min="2" max="2" width="9.625" style="30" customWidth="1"/>
    <col min="3" max="3" width="2.125" style="30" customWidth="1"/>
    <col min="4" max="4" width="7.125" style="30" customWidth="1"/>
    <col min="5" max="5" width="0.37109375" style="22" customWidth="1"/>
    <col min="6" max="6" width="8.125" style="22" customWidth="1"/>
    <col min="7" max="7" width="6.625" style="22" customWidth="1"/>
    <col min="8" max="8" width="0.37109375" style="22" customWidth="1"/>
    <col min="9" max="9" width="7.625" style="22" customWidth="1"/>
    <col min="10" max="10" width="0.37109375" style="22" customWidth="1"/>
    <col min="11" max="11" width="8.875" style="22" customWidth="1"/>
    <col min="12" max="12" width="2.125" style="22" customWidth="1"/>
    <col min="13" max="13" width="6.625" style="22" customWidth="1"/>
    <col min="14" max="14" width="0.37109375" style="22" customWidth="1"/>
    <col min="15" max="15" width="7.125" style="22" customWidth="1"/>
    <col min="16" max="16" width="0.37109375" style="22" customWidth="1"/>
    <col min="17" max="17" width="8.875" style="22" customWidth="1"/>
    <col min="18" max="18" width="2.125" style="22" customWidth="1"/>
    <col min="19" max="19" width="6.125" style="22" customWidth="1"/>
    <col min="20" max="20" width="0.37109375" style="22" customWidth="1"/>
    <col min="21" max="21" width="7.125" style="22" customWidth="1"/>
    <col min="22" max="22" width="0.37109375" style="22" customWidth="1"/>
    <col min="23" max="23" width="8.875" style="22" customWidth="1"/>
    <col min="24" max="24" width="2.125" style="22" customWidth="1"/>
    <col min="25" max="25" width="6.125" style="22" customWidth="1"/>
    <col min="26" max="26" width="0.37109375" style="22" customWidth="1"/>
    <col min="27" max="27" width="7.125" style="22" customWidth="1"/>
    <col min="28" max="28" width="16.625" style="22" customWidth="1"/>
    <col min="29" max="16384" width="9.00390625" style="22" customWidth="1"/>
  </cols>
  <sheetData>
    <row r="1" spans="1:28" ht="30" customHeight="1">
      <c r="A1" s="151" t="s">
        <v>0</v>
      </c>
      <c r="B1" s="152"/>
      <c r="C1" s="437">
        <f>'表紙'!E1</f>
        <v>0</v>
      </c>
      <c r="D1" s="437"/>
      <c r="E1" s="437"/>
      <c r="F1" s="437"/>
      <c r="G1" s="437"/>
      <c r="H1" s="438"/>
      <c r="I1" s="153" t="s">
        <v>1</v>
      </c>
      <c r="J1" s="154"/>
      <c r="K1" s="434">
        <f>'表紙'!K1</f>
        <v>0</v>
      </c>
      <c r="L1" s="434"/>
      <c r="M1" s="434"/>
      <c r="N1" s="434"/>
      <c r="O1" s="434"/>
      <c r="P1" s="434"/>
      <c r="Q1" s="434"/>
      <c r="R1" s="434"/>
      <c r="S1" s="435"/>
      <c r="T1" s="153" t="s">
        <v>2</v>
      </c>
      <c r="U1" s="154"/>
      <c r="V1" s="154"/>
      <c r="W1" s="434"/>
      <c r="X1" s="434"/>
      <c r="Y1" s="434"/>
      <c r="Z1" s="434"/>
      <c r="AA1" s="435"/>
      <c r="AB1" s="155" t="s">
        <v>3</v>
      </c>
    </row>
    <row r="2" spans="1:28" ht="30" customHeight="1">
      <c r="A2" s="156"/>
      <c r="B2" s="157"/>
      <c r="C2" s="439"/>
      <c r="D2" s="439"/>
      <c r="E2" s="439"/>
      <c r="F2" s="439"/>
      <c r="G2" s="439"/>
      <c r="H2" s="440"/>
      <c r="I2" s="153" t="s">
        <v>4</v>
      </c>
      <c r="J2" s="154"/>
      <c r="K2" s="434">
        <f>'表紙'!K2</f>
        <v>0</v>
      </c>
      <c r="L2" s="434"/>
      <c r="M2" s="434"/>
      <c r="N2" s="434"/>
      <c r="O2" s="434"/>
      <c r="P2" s="434"/>
      <c r="Q2" s="434"/>
      <c r="R2" s="434"/>
      <c r="S2" s="435"/>
      <c r="T2" s="153" t="s">
        <v>5</v>
      </c>
      <c r="U2" s="154"/>
      <c r="V2" s="154"/>
      <c r="W2" s="427">
        <f>SUM(F33,I33,O33,U33,AA33)</f>
        <v>0</v>
      </c>
      <c r="X2" s="427"/>
      <c r="Y2" s="427"/>
      <c r="Z2" s="154"/>
      <c r="AA2" s="158" t="s">
        <v>6</v>
      </c>
      <c r="AB2" s="24">
        <f>'表紙'!U2</f>
        <v>0</v>
      </c>
    </row>
    <row r="3" spans="1:28" ht="24.75" customHeight="1" thickBot="1">
      <c r="A3" s="43"/>
      <c r="B3" s="436" t="s">
        <v>316</v>
      </c>
      <c r="C3" s="436"/>
      <c r="D3" s="436"/>
      <c r="E3" s="160"/>
      <c r="F3" s="160"/>
      <c r="G3" s="14" t="s">
        <v>7</v>
      </c>
      <c r="H3" s="161"/>
      <c r="I3" s="43"/>
      <c r="J3" s="161"/>
      <c r="K3" s="14">
        <f>D33+G33+M33+S33+Y33</f>
        <v>31750</v>
      </c>
      <c r="L3" s="43"/>
      <c r="M3" s="162" t="s">
        <v>6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</row>
    <row r="4" spans="1:28" ht="15" customHeight="1">
      <c r="A4" s="421" t="s">
        <v>8</v>
      </c>
      <c r="B4" s="422"/>
      <c r="C4" s="422"/>
      <c r="D4" s="422"/>
      <c r="E4" s="423"/>
      <c r="F4" s="163" t="s">
        <v>9</v>
      </c>
      <c r="G4" s="424"/>
      <c r="H4" s="425"/>
      <c r="I4" s="164"/>
      <c r="J4" s="417" t="s">
        <v>10</v>
      </c>
      <c r="K4" s="426"/>
      <c r="L4" s="426"/>
      <c r="M4" s="426"/>
      <c r="N4" s="425"/>
      <c r="O4" s="164" t="s">
        <v>9</v>
      </c>
      <c r="P4" s="417" t="s">
        <v>11</v>
      </c>
      <c r="Q4" s="418"/>
      <c r="R4" s="418"/>
      <c r="S4" s="418"/>
      <c r="T4" s="419"/>
      <c r="U4" s="164" t="s">
        <v>9</v>
      </c>
      <c r="V4" s="417" t="s">
        <v>12</v>
      </c>
      <c r="W4" s="418"/>
      <c r="X4" s="418"/>
      <c r="Y4" s="418"/>
      <c r="Z4" s="419"/>
      <c r="AA4" s="164" t="s">
        <v>9</v>
      </c>
      <c r="AB4" s="25" t="s">
        <v>305</v>
      </c>
    </row>
    <row r="5" spans="1:28" ht="15" customHeight="1">
      <c r="A5" s="147" t="s">
        <v>307</v>
      </c>
      <c r="B5" s="132" t="s">
        <v>119</v>
      </c>
      <c r="C5" s="133" t="s">
        <v>333</v>
      </c>
      <c r="D5" s="134">
        <v>1250</v>
      </c>
      <c r="E5" s="165"/>
      <c r="F5" s="121"/>
      <c r="G5" s="166"/>
      <c r="H5" s="167"/>
      <c r="I5" s="130"/>
      <c r="J5" s="166"/>
      <c r="K5" s="238" t="s">
        <v>253</v>
      </c>
      <c r="L5" s="174"/>
      <c r="M5" s="150">
        <v>1250</v>
      </c>
      <c r="N5" s="167"/>
      <c r="O5" s="130"/>
      <c r="P5" s="204"/>
      <c r="Q5" s="168" t="s">
        <v>125</v>
      </c>
      <c r="R5" s="133"/>
      <c r="S5" s="148">
        <v>250</v>
      </c>
      <c r="T5" s="167"/>
      <c r="U5" s="130"/>
      <c r="V5" s="204"/>
      <c r="W5" s="168" t="s">
        <v>254</v>
      </c>
      <c r="X5" s="133"/>
      <c r="Y5" s="150">
        <v>300</v>
      </c>
      <c r="Z5" s="167"/>
      <c r="AA5" s="130"/>
      <c r="AB5" s="58" t="s">
        <v>398</v>
      </c>
    </row>
    <row r="6" spans="1:28" ht="15" customHeight="1">
      <c r="A6" s="245"/>
      <c r="B6" s="136" t="s">
        <v>120</v>
      </c>
      <c r="C6" s="137" t="s">
        <v>333</v>
      </c>
      <c r="D6" s="138">
        <v>1800</v>
      </c>
      <c r="E6" s="171"/>
      <c r="F6" s="122"/>
      <c r="G6" s="172"/>
      <c r="H6" s="173"/>
      <c r="I6" s="124"/>
      <c r="J6" s="172"/>
      <c r="K6" s="170" t="s">
        <v>396</v>
      </c>
      <c r="L6" s="174"/>
      <c r="M6" s="150">
        <v>800</v>
      </c>
      <c r="N6" s="173"/>
      <c r="O6" s="124"/>
      <c r="P6" s="176"/>
      <c r="Q6" s="170" t="s">
        <v>122</v>
      </c>
      <c r="R6" s="139"/>
      <c r="S6" s="149">
        <v>150</v>
      </c>
      <c r="T6" s="173"/>
      <c r="U6" s="124"/>
      <c r="V6" s="176"/>
      <c r="W6" s="170" t="s">
        <v>397</v>
      </c>
      <c r="X6" s="139"/>
      <c r="Y6" s="150">
        <v>300</v>
      </c>
      <c r="Z6" s="173"/>
      <c r="AA6" s="124"/>
      <c r="AB6" s="27" t="s">
        <v>526</v>
      </c>
    </row>
    <row r="7" spans="1:28" ht="15" customHeight="1">
      <c r="A7" s="245"/>
      <c r="B7" s="136" t="s">
        <v>121</v>
      </c>
      <c r="C7" s="139" t="s">
        <v>329</v>
      </c>
      <c r="D7" s="138">
        <v>900</v>
      </c>
      <c r="E7" s="171"/>
      <c r="F7" s="122"/>
      <c r="G7" s="172"/>
      <c r="H7" s="173"/>
      <c r="I7" s="124"/>
      <c r="J7" s="172"/>
      <c r="K7" s="238" t="s">
        <v>466</v>
      </c>
      <c r="L7" s="174"/>
      <c r="M7" s="150">
        <v>400</v>
      </c>
      <c r="N7" s="173"/>
      <c r="O7" s="124"/>
      <c r="P7" s="176"/>
      <c r="Q7" s="170"/>
      <c r="R7" s="139"/>
      <c r="S7" s="150"/>
      <c r="T7" s="173"/>
      <c r="U7" s="124"/>
      <c r="V7" s="176"/>
      <c r="W7" s="170" t="s">
        <v>468</v>
      </c>
      <c r="X7" s="139"/>
      <c r="Y7" s="150">
        <v>500</v>
      </c>
      <c r="Z7" s="173"/>
      <c r="AA7" s="124"/>
      <c r="AB7" s="65" t="s">
        <v>399</v>
      </c>
    </row>
    <row r="8" spans="1:28" ht="15" customHeight="1">
      <c r="A8" s="245"/>
      <c r="B8" s="136" t="s">
        <v>255</v>
      </c>
      <c r="C8" s="139" t="s">
        <v>333</v>
      </c>
      <c r="D8" s="138">
        <v>2150</v>
      </c>
      <c r="E8" s="171"/>
      <c r="F8" s="122"/>
      <c r="G8" s="172"/>
      <c r="H8" s="173"/>
      <c r="I8" s="124"/>
      <c r="J8" s="172"/>
      <c r="K8" s="170" t="s">
        <v>467</v>
      </c>
      <c r="L8" s="174"/>
      <c r="M8" s="150">
        <v>700</v>
      </c>
      <c r="N8" s="173"/>
      <c r="O8" s="124"/>
      <c r="P8" s="176"/>
      <c r="Q8" s="170"/>
      <c r="R8" s="139"/>
      <c r="S8" s="150"/>
      <c r="T8" s="173"/>
      <c r="U8" s="124"/>
      <c r="V8" s="176"/>
      <c r="W8" s="170" t="s">
        <v>469</v>
      </c>
      <c r="X8" s="139"/>
      <c r="Y8" s="150">
        <v>400</v>
      </c>
      <c r="Z8" s="173"/>
      <c r="AA8" s="124"/>
      <c r="AB8" s="27"/>
    </row>
    <row r="9" spans="1:28" ht="15" customHeight="1">
      <c r="A9" s="147" t="s">
        <v>330</v>
      </c>
      <c r="B9" s="136" t="s">
        <v>123</v>
      </c>
      <c r="C9" s="139" t="s">
        <v>329</v>
      </c>
      <c r="D9" s="138">
        <v>1900</v>
      </c>
      <c r="E9" s="171"/>
      <c r="F9" s="122"/>
      <c r="G9" s="172"/>
      <c r="H9" s="173"/>
      <c r="I9" s="124"/>
      <c r="J9" s="172"/>
      <c r="K9" s="170" t="s">
        <v>129</v>
      </c>
      <c r="L9" s="174"/>
      <c r="M9" s="150">
        <v>700</v>
      </c>
      <c r="N9" s="173"/>
      <c r="O9" s="124"/>
      <c r="P9" s="176"/>
      <c r="Q9" s="170"/>
      <c r="R9" s="139"/>
      <c r="S9" s="150"/>
      <c r="T9" s="173"/>
      <c r="U9" s="124"/>
      <c r="V9" s="176"/>
      <c r="W9" s="170"/>
      <c r="X9" s="139"/>
      <c r="Y9" s="150"/>
      <c r="Z9" s="173"/>
      <c r="AA9" s="175"/>
      <c r="AB9" s="27" t="s">
        <v>500</v>
      </c>
    </row>
    <row r="10" spans="1:28" ht="15" customHeight="1">
      <c r="A10" s="245"/>
      <c r="B10" s="136" t="s">
        <v>122</v>
      </c>
      <c r="C10" s="139" t="s">
        <v>333</v>
      </c>
      <c r="D10" s="138">
        <v>1350</v>
      </c>
      <c r="E10" s="171"/>
      <c r="F10" s="122"/>
      <c r="G10" s="172"/>
      <c r="H10" s="173"/>
      <c r="I10" s="124"/>
      <c r="J10" s="172"/>
      <c r="K10" s="170"/>
      <c r="L10" s="174"/>
      <c r="M10" s="150"/>
      <c r="N10" s="173"/>
      <c r="O10" s="126"/>
      <c r="P10" s="176"/>
      <c r="Q10" s="170"/>
      <c r="R10" s="139"/>
      <c r="S10" s="150"/>
      <c r="T10" s="173"/>
      <c r="U10" s="175"/>
      <c r="V10" s="176"/>
      <c r="W10" s="170"/>
      <c r="X10" s="139"/>
      <c r="Y10" s="150"/>
      <c r="Z10" s="173"/>
      <c r="AA10" s="175"/>
      <c r="AB10" s="27" t="s">
        <v>501</v>
      </c>
    </row>
    <row r="11" spans="1:28" ht="15" customHeight="1">
      <c r="A11" s="147" t="s">
        <v>332</v>
      </c>
      <c r="B11" s="136" t="s">
        <v>125</v>
      </c>
      <c r="C11" s="139" t="s">
        <v>333</v>
      </c>
      <c r="D11" s="138">
        <v>4150</v>
      </c>
      <c r="E11" s="171"/>
      <c r="F11" s="122"/>
      <c r="G11" s="172"/>
      <c r="H11" s="173"/>
      <c r="I11" s="124"/>
      <c r="J11" s="172"/>
      <c r="K11" s="170"/>
      <c r="L11" s="174"/>
      <c r="M11" s="150"/>
      <c r="N11" s="173"/>
      <c r="O11" s="175"/>
      <c r="P11" s="176"/>
      <c r="Q11" s="170"/>
      <c r="R11" s="139"/>
      <c r="S11" s="150"/>
      <c r="T11" s="173"/>
      <c r="U11" s="175"/>
      <c r="V11" s="176"/>
      <c r="W11" s="170"/>
      <c r="X11" s="139"/>
      <c r="Y11" s="150"/>
      <c r="Z11" s="173"/>
      <c r="AA11" s="175"/>
      <c r="AB11" s="28"/>
    </row>
    <row r="12" spans="1:28" ht="15" customHeight="1">
      <c r="A12" s="147"/>
      <c r="B12" s="136" t="s">
        <v>126</v>
      </c>
      <c r="C12" s="139" t="s">
        <v>333</v>
      </c>
      <c r="D12" s="138">
        <v>1600</v>
      </c>
      <c r="E12" s="171"/>
      <c r="F12" s="122"/>
      <c r="G12" s="172"/>
      <c r="H12" s="173"/>
      <c r="I12" s="124"/>
      <c r="J12" s="172"/>
      <c r="K12" s="170"/>
      <c r="L12" s="174"/>
      <c r="M12" s="150"/>
      <c r="N12" s="173"/>
      <c r="O12" s="175"/>
      <c r="P12" s="176"/>
      <c r="Q12" s="170"/>
      <c r="R12" s="139"/>
      <c r="S12" s="150"/>
      <c r="T12" s="173"/>
      <c r="U12" s="175"/>
      <c r="V12" s="176"/>
      <c r="W12" s="170"/>
      <c r="X12" s="139"/>
      <c r="Y12" s="150"/>
      <c r="Z12" s="173"/>
      <c r="AA12" s="175"/>
      <c r="AB12" s="27" t="s">
        <v>502</v>
      </c>
    </row>
    <row r="13" spans="1:28" ht="15" customHeight="1">
      <c r="A13" s="245"/>
      <c r="B13" s="136" t="s">
        <v>127</v>
      </c>
      <c r="C13" s="139" t="s">
        <v>333</v>
      </c>
      <c r="D13" s="138">
        <v>1300</v>
      </c>
      <c r="E13" s="171"/>
      <c r="F13" s="122"/>
      <c r="G13" s="172"/>
      <c r="H13" s="173"/>
      <c r="I13" s="124"/>
      <c r="J13" s="172"/>
      <c r="K13" s="170"/>
      <c r="L13" s="174"/>
      <c r="M13" s="150"/>
      <c r="N13" s="173"/>
      <c r="O13" s="175"/>
      <c r="P13" s="176"/>
      <c r="Q13" s="170"/>
      <c r="R13" s="139"/>
      <c r="S13" s="150"/>
      <c r="T13" s="173"/>
      <c r="U13" s="175"/>
      <c r="V13" s="176"/>
      <c r="W13" s="170"/>
      <c r="X13" s="139"/>
      <c r="Y13" s="150"/>
      <c r="Z13" s="173"/>
      <c r="AA13" s="175"/>
      <c r="AB13" s="72"/>
    </row>
    <row r="14" spans="1:28" ht="15" customHeight="1">
      <c r="A14" s="245"/>
      <c r="B14" s="136" t="s">
        <v>129</v>
      </c>
      <c r="C14" s="139" t="s">
        <v>333</v>
      </c>
      <c r="D14" s="138">
        <v>2900</v>
      </c>
      <c r="E14" s="171"/>
      <c r="F14" s="122"/>
      <c r="G14" s="172"/>
      <c r="H14" s="173"/>
      <c r="I14" s="124"/>
      <c r="J14" s="172"/>
      <c r="K14" s="170"/>
      <c r="L14" s="174"/>
      <c r="M14" s="150"/>
      <c r="N14" s="173"/>
      <c r="O14" s="175"/>
      <c r="P14" s="176"/>
      <c r="Q14" s="170"/>
      <c r="R14" s="139"/>
      <c r="S14" s="150"/>
      <c r="T14" s="173"/>
      <c r="U14" s="175"/>
      <c r="V14" s="176"/>
      <c r="W14" s="170"/>
      <c r="X14" s="139"/>
      <c r="Y14" s="150"/>
      <c r="Z14" s="173"/>
      <c r="AA14" s="175"/>
      <c r="AB14" s="27"/>
    </row>
    <row r="15" spans="1:28" ht="15" customHeight="1">
      <c r="A15" s="147" t="s">
        <v>335</v>
      </c>
      <c r="B15" s="136" t="s">
        <v>130</v>
      </c>
      <c r="C15" s="139" t="s">
        <v>333</v>
      </c>
      <c r="D15" s="138">
        <v>2500</v>
      </c>
      <c r="E15" s="171"/>
      <c r="F15" s="122"/>
      <c r="G15" s="172"/>
      <c r="H15" s="173"/>
      <c r="I15" s="124"/>
      <c r="J15" s="172"/>
      <c r="K15" s="170"/>
      <c r="L15" s="174"/>
      <c r="M15" s="150"/>
      <c r="N15" s="173"/>
      <c r="O15" s="175"/>
      <c r="P15" s="176"/>
      <c r="Q15" s="170"/>
      <c r="R15" s="139"/>
      <c r="S15" s="150"/>
      <c r="T15" s="173"/>
      <c r="U15" s="175"/>
      <c r="V15" s="176"/>
      <c r="W15" s="170"/>
      <c r="X15" s="139"/>
      <c r="Y15" s="150"/>
      <c r="Z15" s="173"/>
      <c r="AA15" s="175"/>
      <c r="AB15" s="73"/>
    </row>
    <row r="16" spans="1:28" ht="15" customHeight="1">
      <c r="A16" s="245"/>
      <c r="B16" s="136" t="s">
        <v>124</v>
      </c>
      <c r="C16" s="139" t="s">
        <v>329</v>
      </c>
      <c r="D16" s="138">
        <v>1750</v>
      </c>
      <c r="E16" s="171"/>
      <c r="F16" s="122"/>
      <c r="G16" s="172"/>
      <c r="H16" s="173"/>
      <c r="I16" s="124"/>
      <c r="J16" s="172"/>
      <c r="K16" s="170"/>
      <c r="L16" s="174"/>
      <c r="M16" s="150"/>
      <c r="N16" s="173"/>
      <c r="O16" s="175"/>
      <c r="P16" s="176"/>
      <c r="Q16" s="170"/>
      <c r="R16" s="139"/>
      <c r="S16" s="150"/>
      <c r="T16" s="173"/>
      <c r="U16" s="175"/>
      <c r="V16" s="176"/>
      <c r="W16" s="170"/>
      <c r="X16" s="139"/>
      <c r="Y16" s="150"/>
      <c r="Z16" s="173"/>
      <c r="AA16" s="175"/>
      <c r="AB16" s="27" t="s">
        <v>503</v>
      </c>
    </row>
    <row r="17" spans="1:28" ht="15" customHeight="1">
      <c r="A17" s="245"/>
      <c r="B17" s="136" t="s">
        <v>128</v>
      </c>
      <c r="C17" s="139" t="s">
        <v>333</v>
      </c>
      <c r="D17" s="138">
        <v>2450</v>
      </c>
      <c r="E17" s="171"/>
      <c r="F17" s="122"/>
      <c r="G17" s="172"/>
      <c r="H17" s="173"/>
      <c r="I17" s="124"/>
      <c r="J17" s="172"/>
      <c r="K17" s="170"/>
      <c r="L17" s="174"/>
      <c r="M17" s="150"/>
      <c r="N17" s="173"/>
      <c r="O17" s="179"/>
      <c r="P17" s="176"/>
      <c r="Q17" s="170"/>
      <c r="R17" s="139"/>
      <c r="S17" s="150"/>
      <c r="T17" s="173"/>
      <c r="U17" s="179"/>
      <c r="V17" s="176"/>
      <c r="W17" s="170"/>
      <c r="X17" s="139"/>
      <c r="Y17" s="150"/>
      <c r="Z17" s="173"/>
      <c r="AA17" s="179"/>
      <c r="AB17" s="28"/>
    </row>
    <row r="18" spans="1:28" ht="15" customHeight="1">
      <c r="A18" s="245"/>
      <c r="B18" s="136"/>
      <c r="C18" s="139"/>
      <c r="D18" s="138"/>
      <c r="E18" s="171"/>
      <c r="F18" s="122"/>
      <c r="G18" s="172"/>
      <c r="H18" s="173"/>
      <c r="I18" s="124"/>
      <c r="J18" s="172"/>
      <c r="K18" s="170"/>
      <c r="L18" s="174"/>
      <c r="M18" s="150"/>
      <c r="N18" s="173"/>
      <c r="O18" s="184"/>
      <c r="P18" s="176"/>
      <c r="Q18" s="170"/>
      <c r="R18" s="139"/>
      <c r="S18" s="150"/>
      <c r="T18" s="173"/>
      <c r="U18" s="184"/>
      <c r="V18" s="176"/>
      <c r="W18" s="170"/>
      <c r="X18" s="139"/>
      <c r="Y18" s="150"/>
      <c r="Z18" s="173"/>
      <c r="AA18" s="184"/>
      <c r="AB18" s="28"/>
    </row>
    <row r="19" spans="1:28" ht="15" customHeight="1">
      <c r="A19" s="245"/>
      <c r="B19" s="136"/>
      <c r="C19" s="139"/>
      <c r="D19" s="138"/>
      <c r="E19" s="171"/>
      <c r="F19" s="252"/>
      <c r="G19" s="172"/>
      <c r="H19" s="173"/>
      <c r="I19" s="175"/>
      <c r="J19" s="172"/>
      <c r="K19" s="170"/>
      <c r="L19" s="174"/>
      <c r="M19" s="150"/>
      <c r="N19" s="173"/>
      <c r="O19" s="184"/>
      <c r="P19" s="176"/>
      <c r="Q19" s="170"/>
      <c r="R19" s="139"/>
      <c r="S19" s="150"/>
      <c r="T19" s="173"/>
      <c r="U19" s="184"/>
      <c r="V19" s="176"/>
      <c r="W19" s="170"/>
      <c r="X19" s="139"/>
      <c r="Y19" s="150"/>
      <c r="Z19" s="173"/>
      <c r="AA19" s="184"/>
      <c r="AB19" s="28"/>
    </row>
    <row r="20" spans="1:28" ht="15" customHeight="1">
      <c r="A20" s="245"/>
      <c r="B20" s="136"/>
      <c r="C20" s="139"/>
      <c r="D20" s="138"/>
      <c r="E20" s="171"/>
      <c r="F20" s="252"/>
      <c r="G20" s="172"/>
      <c r="H20" s="173"/>
      <c r="I20" s="175"/>
      <c r="J20" s="176"/>
      <c r="K20" s="170"/>
      <c r="L20" s="174"/>
      <c r="M20" s="150"/>
      <c r="N20" s="173"/>
      <c r="O20" s="184"/>
      <c r="P20" s="176"/>
      <c r="Q20" s="170"/>
      <c r="R20" s="139"/>
      <c r="S20" s="150"/>
      <c r="T20" s="173"/>
      <c r="U20" s="184"/>
      <c r="V20" s="176"/>
      <c r="W20" s="170"/>
      <c r="X20" s="139"/>
      <c r="Y20" s="150"/>
      <c r="Z20" s="173"/>
      <c r="AA20" s="184"/>
      <c r="AB20" s="28"/>
    </row>
    <row r="21" spans="1:28" ht="15" customHeight="1">
      <c r="A21" s="245"/>
      <c r="B21" s="136"/>
      <c r="C21" s="139"/>
      <c r="D21" s="138"/>
      <c r="E21" s="171"/>
      <c r="F21" s="178"/>
      <c r="G21" s="172"/>
      <c r="H21" s="173"/>
      <c r="I21" s="179"/>
      <c r="J21" s="176"/>
      <c r="K21" s="170"/>
      <c r="L21" s="174"/>
      <c r="M21" s="150"/>
      <c r="N21" s="173"/>
      <c r="O21" s="184"/>
      <c r="P21" s="176"/>
      <c r="Q21" s="170"/>
      <c r="R21" s="139"/>
      <c r="S21" s="150"/>
      <c r="T21" s="173"/>
      <c r="U21" s="184"/>
      <c r="V21" s="176"/>
      <c r="W21" s="170"/>
      <c r="X21" s="139"/>
      <c r="Y21" s="150"/>
      <c r="Z21" s="173"/>
      <c r="AA21" s="184"/>
      <c r="AB21" s="28"/>
    </row>
    <row r="22" spans="1:28" ht="15" customHeight="1">
      <c r="A22" s="245"/>
      <c r="B22" s="136"/>
      <c r="C22" s="139"/>
      <c r="D22" s="138"/>
      <c r="E22" s="171"/>
      <c r="F22" s="181"/>
      <c r="G22" s="172"/>
      <c r="H22" s="173"/>
      <c r="I22" s="184"/>
      <c r="J22" s="176"/>
      <c r="K22" s="170"/>
      <c r="L22" s="174"/>
      <c r="M22" s="150"/>
      <c r="N22" s="173"/>
      <c r="O22" s="184"/>
      <c r="P22" s="176"/>
      <c r="Q22" s="170"/>
      <c r="R22" s="139"/>
      <c r="S22" s="150"/>
      <c r="T22" s="173"/>
      <c r="U22" s="184"/>
      <c r="V22" s="176"/>
      <c r="W22" s="170"/>
      <c r="X22" s="139"/>
      <c r="Y22" s="150"/>
      <c r="Z22" s="173"/>
      <c r="AA22" s="184"/>
      <c r="AB22" s="28"/>
    </row>
    <row r="23" spans="1:28" ht="15" customHeight="1">
      <c r="A23" s="145"/>
      <c r="B23" s="136"/>
      <c r="C23" s="139"/>
      <c r="D23" s="138"/>
      <c r="E23" s="171"/>
      <c r="F23" s="181"/>
      <c r="G23" s="172"/>
      <c r="H23" s="173"/>
      <c r="I23" s="184"/>
      <c r="J23" s="176"/>
      <c r="K23" s="170"/>
      <c r="L23" s="174"/>
      <c r="M23" s="150"/>
      <c r="N23" s="173"/>
      <c r="O23" s="184"/>
      <c r="P23" s="176"/>
      <c r="Q23" s="170"/>
      <c r="R23" s="139"/>
      <c r="S23" s="150"/>
      <c r="T23" s="173"/>
      <c r="U23" s="184"/>
      <c r="V23" s="176"/>
      <c r="W23" s="170"/>
      <c r="X23" s="139"/>
      <c r="Y23" s="150"/>
      <c r="Z23" s="173"/>
      <c r="AA23" s="184"/>
      <c r="AB23" s="28"/>
    </row>
    <row r="24" spans="1:28" ht="15" customHeight="1">
      <c r="A24" s="145"/>
      <c r="B24" s="136"/>
      <c r="C24" s="139"/>
      <c r="D24" s="138"/>
      <c r="E24" s="171"/>
      <c r="F24" s="181"/>
      <c r="G24" s="172"/>
      <c r="H24" s="173"/>
      <c r="I24" s="184"/>
      <c r="J24" s="176"/>
      <c r="K24" s="170"/>
      <c r="L24" s="174"/>
      <c r="M24" s="150"/>
      <c r="N24" s="173"/>
      <c r="O24" s="184"/>
      <c r="P24" s="176"/>
      <c r="Q24" s="170"/>
      <c r="R24" s="139"/>
      <c r="S24" s="150"/>
      <c r="T24" s="173"/>
      <c r="U24" s="184"/>
      <c r="V24" s="176"/>
      <c r="W24" s="170"/>
      <c r="X24" s="139"/>
      <c r="Y24" s="150"/>
      <c r="Z24" s="173"/>
      <c r="AA24" s="184"/>
      <c r="AB24" s="28"/>
    </row>
    <row r="25" spans="1:28" ht="15" customHeight="1">
      <c r="A25" s="145"/>
      <c r="B25" s="136"/>
      <c r="C25" s="139"/>
      <c r="D25" s="138"/>
      <c r="E25" s="171"/>
      <c r="F25" s="181"/>
      <c r="G25" s="172"/>
      <c r="H25" s="173"/>
      <c r="I25" s="184"/>
      <c r="J25" s="176"/>
      <c r="K25" s="170"/>
      <c r="L25" s="174"/>
      <c r="M25" s="150"/>
      <c r="N25" s="173"/>
      <c r="O25" s="184"/>
      <c r="P25" s="176"/>
      <c r="Q25" s="170"/>
      <c r="R25" s="139"/>
      <c r="S25" s="150"/>
      <c r="T25" s="173"/>
      <c r="U25" s="184"/>
      <c r="V25" s="176"/>
      <c r="W25" s="170"/>
      <c r="X25" s="139"/>
      <c r="Y25" s="150"/>
      <c r="Z25" s="173"/>
      <c r="AA25" s="184"/>
      <c r="AB25" s="28"/>
    </row>
    <row r="26" spans="1:28" ht="15" customHeight="1">
      <c r="A26" s="145"/>
      <c r="B26" s="136"/>
      <c r="C26" s="139"/>
      <c r="D26" s="138"/>
      <c r="E26" s="171"/>
      <c r="F26" s="181"/>
      <c r="G26" s="172"/>
      <c r="H26" s="173"/>
      <c r="I26" s="184"/>
      <c r="J26" s="176"/>
      <c r="K26" s="170"/>
      <c r="L26" s="174"/>
      <c r="M26" s="150"/>
      <c r="N26" s="173"/>
      <c r="O26" s="184"/>
      <c r="P26" s="176"/>
      <c r="Q26" s="170"/>
      <c r="R26" s="139"/>
      <c r="S26" s="150"/>
      <c r="T26" s="173"/>
      <c r="U26" s="184"/>
      <c r="V26" s="176"/>
      <c r="W26" s="170"/>
      <c r="X26" s="139"/>
      <c r="Y26" s="150"/>
      <c r="Z26" s="173"/>
      <c r="AA26" s="184"/>
      <c r="AB26" s="28"/>
    </row>
    <row r="27" spans="1:28" ht="15" customHeight="1">
      <c r="A27" s="145"/>
      <c r="B27" s="136"/>
      <c r="C27" s="139"/>
      <c r="D27" s="138"/>
      <c r="E27" s="171"/>
      <c r="F27" s="181"/>
      <c r="G27" s="172"/>
      <c r="H27" s="173"/>
      <c r="I27" s="184"/>
      <c r="J27" s="176"/>
      <c r="K27" s="170"/>
      <c r="L27" s="174"/>
      <c r="M27" s="150"/>
      <c r="N27" s="173"/>
      <c r="O27" s="184"/>
      <c r="P27" s="176"/>
      <c r="Q27" s="170"/>
      <c r="R27" s="139"/>
      <c r="S27" s="150"/>
      <c r="T27" s="173"/>
      <c r="U27" s="184"/>
      <c r="V27" s="176"/>
      <c r="W27" s="170"/>
      <c r="X27" s="139"/>
      <c r="Y27" s="150"/>
      <c r="Z27" s="173"/>
      <c r="AA27" s="184"/>
      <c r="AB27" s="28"/>
    </row>
    <row r="28" spans="1:28" ht="15" customHeight="1">
      <c r="A28" s="145"/>
      <c r="B28" s="136"/>
      <c r="C28" s="139"/>
      <c r="D28" s="138"/>
      <c r="E28" s="171"/>
      <c r="F28" s="181"/>
      <c r="G28" s="172"/>
      <c r="H28" s="173"/>
      <c r="I28" s="184"/>
      <c r="J28" s="176"/>
      <c r="K28" s="170"/>
      <c r="L28" s="174"/>
      <c r="M28" s="150"/>
      <c r="N28" s="173"/>
      <c r="O28" s="184"/>
      <c r="P28" s="176"/>
      <c r="Q28" s="170"/>
      <c r="R28" s="139"/>
      <c r="S28" s="150"/>
      <c r="T28" s="173"/>
      <c r="U28" s="184"/>
      <c r="V28" s="176"/>
      <c r="W28" s="170"/>
      <c r="X28" s="139"/>
      <c r="Y28" s="150"/>
      <c r="Z28" s="173"/>
      <c r="AA28" s="184"/>
      <c r="AB28" s="28"/>
    </row>
    <row r="29" spans="1:28" ht="15" customHeight="1">
      <c r="A29" s="145"/>
      <c r="B29" s="136"/>
      <c r="C29" s="139"/>
      <c r="D29" s="138"/>
      <c r="E29" s="171"/>
      <c r="F29" s="181"/>
      <c r="G29" s="172"/>
      <c r="H29" s="173"/>
      <c r="I29" s="184"/>
      <c r="J29" s="176"/>
      <c r="K29" s="170"/>
      <c r="L29" s="174"/>
      <c r="M29" s="150"/>
      <c r="N29" s="173"/>
      <c r="O29" s="184"/>
      <c r="P29" s="176"/>
      <c r="Q29" s="170"/>
      <c r="R29" s="139"/>
      <c r="S29" s="150"/>
      <c r="T29" s="173"/>
      <c r="U29" s="184"/>
      <c r="V29" s="176"/>
      <c r="W29" s="170"/>
      <c r="X29" s="139"/>
      <c r="Y29" s="150"/>
      <c r="Z29" s="173"/>
      <c r="AA29" s="184"/>
      <c r="AB29" s="28"/>
    </row>
    <row r="30" spans="1:28" ht="15" customHeight="1">
      <c r="A30" s="145"/>
      <c r="B30" s="136"/>
      <c r="C30" s="139"/>
      <c r="D30" s="138"/>
      <c r="E30" s="171"/>
      <c r="F30" s="181"/>
      <c r="G30" s="172"/>
      <c r="H30" s="173"/>
      <c r="I30" s="184"/>
      <c r="J30" s="176"/>
      <c r="K30" s="170"/>
      <c r="L30" s="174"/>
      <c r="M30" s="150"/>
      <c r="N30" s="173"/>
      <c r="O30" s="184"/>
      <c r="P30" s="176"/>
      <c r="Q30" s="170"/>
      <c r="R30" s="139"/>
      <c r="S30" s="150"/>
      <c r="T30" s="173"/>
      <c r="U30" s="184"/>
      <c r="V30" s="176"/>
      <c r="W30" s="170"/>
      <c r="X30" s="139"/>
      <c r="Y30" s="150"/>
      <c r="Z30" s="173"/>
      <c r="AA30" s="184"/>
      <c r="AB30" s="28"/>
    </row>
    <row r="31" spans="1:28" ht="15" customHeight="1">
      <c r="A31" s="145"/>
      <c r="B31" s="136"/>
      <c r="C31" s="139"/>
      <c r="D31" s="138"/>
      <c r="E31" s="171"/>
      <c r="F31" s="181"/>
      <c r="G31" s="172"/>
      <c r="H31" s="173"/>
      <c r="I31" s="184"/>
      <c r="J31" s="176"/>
      <c r="K31" s="170"/>
      <c r="L31" s="174"/>
      <c r="M31" s="150"/>
      <c r="N31" s="173"/>
      <c r="O31" s="184"/>
      <c r="P31" s="176"/>
      <c r="Q31" s="170"/>
      <c r="R31" s="139"/>
      <c r="S31" s="150"/>
      <c r="T31" s="173"/>
      <c r="U31" s="184"/>
      <c r="V31" s="176"/>
      <c r="W31" s="170"/>
      <c r="X31" s="139"/>
      <c r="Y31" s="150"/>
      <c r="Z31" s="173"/>
      <c r="AA31" s="184"/>
      <c r="AB31" s="28"/>
    </row>
    <row r="32" spans="1:28" ht="15" customHeight="1">
      <c r="A32" s="187"/>
      <c r="B32" s="188"/>
      <c r="C32" s="189"/>
      <c r="D32" s="190"/>
      <c r="E32" s="191"/>
      <c r="F32" s="192"/>
      <c r="G32" s="193"/>
      <c r="H32" s="194"/>
      <c r="I32" s="195"/>
      <c r="J32" s="196"/>
      <c r="K32" s="197"/>
      <c r="L32" s="198"/>
      <c r="M32" s="199"/>
      <c r="N32" s="194"/>
      <c r="O32" s="195"/>
      <c r="P32" s="196"/>
      <c r="Q32" s="197"/>
      <c r="R32" s="189"/>
      <c r="S32" s="199"/>
      <c r="T32" s="194"/>
      <c r="U32" s="195"/>
      <c r="V32" s="196"/>
      <c r="W32" s="197"/>
      <c r="X32" s="189"/>
      <c r="Y32" s="199"/>
      <c r="Z32" s="194"/>
      <c r="AA32" s="195"/>
      <c r="AB32" s="28"/>
    </row>
    <row r="33" spans="1:28" s="42" customFormat="1" ht="15" customHeight="1" thickBot="1">
      <c r="A33" s="31"/>
      <c r="B33" s="32" t="str">
        <f>CONCATENATE(FIXED(COUNTA(B5:B32),0,0),"　店")</f>
        <v>13　店</v>
      </c>
      <c r="C33" s="33"/>
      <c r="D33" s="15">
        <f>SUM(D5:D32)</f>
        <v>26000</v>
      </c>
      <c r="E33" s="34"/>
      <c r="F33" s="35">
        <f>SUM(F5:F32)</f>
        <v>0</v>
      </c>
      <c r="G33" s="36">
        <f>SUM(G5:G32)</f>
        <v>0</v>
      </c>
      <c r="H33" s="37"/>
      <c r="I33" s="127">
        <f>SUM(I5:I32)</f>
        <v>0</v>
      </c>
      <c r="J33" s="38"/>
      <c r="K33" s="13" t="str">
        <f>CONCATENATE(FIXED(COUNTA(K5:K32),0,0),"　店")</f>
        <v>5　店</v>
      </c>
      <c r="L33" s="39"/>
      <c r="M33" s="19">
        <f>SUM(M5:M32)</f>
        <v>3850</v>
      </c>
      <c r="N33" s="40"/>
      <c r="O33" s="125">
        <f>SUM(O5:O32)</f>
        <v>0</v>
      </c>
      <c r="P33" s="38"/>
      <c r="Q33" s="13" t="str">
        <f>CONCATENATE(FIXED(COUNTA(Q5:Q32),0,0),"　店")</f>
        <v>2　店</v>
      </c>
      <c r="R33" s="39"/>
      <c r="S33" s="19">
        <f>SUM(S5:S32)</f>
        <v>400</v>
      </c>
      <c r="T33" s="40"/>
      <c r="U33" s="125">
        <f>SUM(U5:U32)</f>
        <v>0</v>
      </c>
      <c r="V33" s="38"/>
      <c r="W33" s="13" t="str">
        <f>CONCATENATE(FIXED(COUNTA(W5:W32),0,0),"　店")</f>
        <v>4　店</v>
      </c>
      <c r="X33" s="39"/>
      <c r="Y33" s="19">
        <f>SUM(Y5:Y32)</f>
        <v>1500</v>
      </c>
      <c r="Z33" s="40"/>
      <c r="AA33" s="125">
        <f>SUM(AA5:AA32)</f>
        <v>0</v>
      </c>
      <c r="AB33" s="41"/>
    </row>
    <row r="34" spans="1:28" ht="13.5">
      <c r="A34" s="43"/>
      <c r="B34" s="44"/>
      <c r="C34" s="44"/>
      <c r="D34" s="446"/>
      <c r="E34" s="446"/>
      <c r="F34" s="44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55">
        <f>'表紙'!S3</f>
        <v>0</v>
      </c>
      <c r="Z34" s="455"/>
      <c r="AA34" s="455"/>
      <c r="AB34" s="455"/>
    </row>
    <row r="35" spans="1:28" ht="13.5">
      <c r="A35" s="43"/>
      <c r="B35" s="44"/>
      <c r="C35" s="44"/>
      <c r="D35" s="4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200">
        <f>'表紙'!U22</f>
        <v>42887</v>
      </c>
    </row>
  </sheetData>
  <sheetProtection formatCells="0"/>
  <mergeCells count="13">
    <mergeCell ref="W1:AA1"/>
    <mergeCell ref="W2:Y2"/>
    <mergeCell ref="B3:D3"/>
    <mergeCell ref="C1:H2"/>
    <mergeCell ref="K1:S1"/>
    <mergeCell ref="K2:S2"/>
    <mergeCell ref="P4:T4"/>
    <mergeCell ref="V4:Z4"/>
    <mergeCell ref="A4:E4"/>
    <mergeCell ref="G4:H4"/>
    <mergeCell ref="J4:N4"/>
    <mergeCell ref="D34:F34"/>
    <mergeCell ref="Y34:AB34"/>
  </mergeCells>
  <dataValidations count="3">
    <dataValidation operator="lessThanOrEqual" showInputMessage="1" showErrorMessage="1" sqref="AC1:IV2"/>
    <dataValidation type="whole" operator="lessThanOrEqual" allowBlank="1" showInputMessage="1" showErrorMessage="1" sqref="F5:F32 I5:I32 O5:O32 U5:U32 AA5:AA32">
      <formula1>D5</formula1>
    </dataValidation>
    <dataValidation type="whole" operator="lessThanOrEqual" showInputMessage="1" showErrorMessage="1" sqref="AC3:IV65536">
      <formula1>AA3</formula1>
    </dataValidation>
  </dataValidations>
  <printOptions horizontalCentered="1" verticalCentered="1"/>
  <pageMargins left="0.5905511811023623" right="0.5905511811023623" top="0.2362204724409449" bottom="0.2755905511811024" header="0" footer="0.1968503937007874"/>
  <pageSetup horizontalDpi="600" verticalDpi="600" orientation="landscape" paperSize="9" scale="94" r:id="rId2"/>
  <ignoredErrors>
    <ignoredError sqref="AB35 Y3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㈱中日岐阜サービスセンター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ori</cp:lastModifiedBy>
  <cp:lastPrinted>2017-05-08T06:47:56Z</cp:lastPrinted>
  <dcterms:created xsi:type="dcterms:W3CDTF">2001-09-20T06:42:30Z</dcterms:created>
  <dcterms:modified xsi:type="dcterms:W3CDTF">2017-05-08T06:52:52Z</dcterms:modified>
  <cp:category/>
  <cp:version/>
  <cp:contentType/>
  <cp:contentStatus/>
</cp:coreProperties>
</file>