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tabRatio="876" firstSheet="5" activeTab="8"/>
  </bookViews>
  <sheets>
    <sheet name="P1表紙" sheetId="1" r:id="rId1"/>
    <sheet name="P2岐阜" sheetId="2" r:id="rId2"/>
    <sheet name="P3瑞穂・本巣・山県" sheetId="3" r:id="rId3"/>
    <sheet name="P4羽島・各務原" sheetId="4" r:id="rId4"/>
    <sheet name="P5大垣・海津・揖斐" sheetId="5" r:id="rId5"/>
    <sheet name="P6不破・安八・養老" sheetId="6" r:id="rId6"/>
    <sheet name="P7美濃加茂・加茂" sheetId="7" r:id="rId7"/>
    <sheet name="P8美濃・関・郡上" sheetId="8" r:id="rId8"/>
    <sheet name="P9可児・多治見・土岐" sheetId="9" r:id="rId9"/>
    <sheet name="P10瑞浪・恵那・中津川" sheetId="10" r:id="rId10"/>
    <sheet name="P11下呂・高山・飛騨" sheetId="11" r:id="rId11"/>
  </sheets>
  <definedNames>
    <definedName name="_xlnm.Print_Area" localSheetId="0">'P1表紙'!$A$1:$U$41</definedName>
    <definedName name="_xlnm.Print_Area" localSheetId="2">'P3瑞穂・本巣・山県'!$A$1:$AB$38</definedName>
  </definedNames>
  <calcPr fullCalcOnLoad="1"/>
</workbook>
</file>

<file path=xl/sharedStrings.xml><?xml version="1.0" encoding="utf-8"?>
<sst xmlns="http://schemas.openxmlformats.org/spreadsheetml/2006/main" count="2236" uniqueCount="760">
  <si>
    <t>折込日</t>
  </si>
  <si>
    <t>広告主</t>
  </si>
  <si>
    <t>チラシ銘柄</t>
  </si>
  <si>
    <t>部数</t>
  </si>
  <si>
    <t>枚</t>
  </si>
  <si>
    <t>合計</t>
  </si>
  <si>
    <t>地区</t>
  </si>
  <si>
    <t>中　　日　　新　　聞</t>
  </si>
  <si>
    <t>朝　　日　　新　　聞</t>
  </si>
  <si>
    <t>毎　　日　　新　　聞</t>
  </si>
  <si>
    <t>岐　　阜　　新　　聞</t>
  </si>
  <si>
    <t>読　　売　　新　　聞</t>
  </si>
  <si>
    <t>真砂町</t>
  </si>
  <si>
    <t>岐阜中央</t>
  </si>
  <si>
    <t>県庁北</t>
  </si>
  <si>
    <t>岐阜梅林</t>
  </si>
  <si>
    <t>岐阜東部</t>
  </si>
  <si>
    <t>県庁前</t>
  </si>
  <si>
    <t>岐阜西部</t>
  </si>
  <si>
    <t>加納</t>
  </si>
  <si>
    <t>岐阜南部</t>
  </si>
  <si>
    <t>鶉</t>
  </si>
  <si>
    <t>Ａ</t>
  </si>
  <si>
    <t>岐阜加納</t>
  </si>
  <si>
    <t>六条</t>
  </si>
  <si>
    <t>岐北</t>
  </si>
  <si>
    <t>岐阜駅前</t>
  </si>
  <si>
    <t>岐阜長良</t>
  </si>
  <si>
    <t>岐南東</t>
  </si>
  <si>
    <t>長良</t>
  </si>
  <si>
    <t>鏡島</t>
  </si>
  <si>
    <t>鷺山</t>
  </si>
  <si>
    <t>Ｇ</t>
  </si>
  <si>
    <t>長森</t>
  </si>
  <si>
    <t>岐阜県庁前</t>
  </si>
  <si>
    <t>岐阜本荘</t>
  </si>
  <si>
    <t>忠節</t>
  </si>
  <si>
    <t>手力</t>
  </si>
  <si>
    <t>Ｃ</t>
  </si>
  <si>
    <t>本郷</t>
  </si>
  <si>
    <t>岐阜長森</t>
  </si>
  <si>
    <t>岩田坂</t>
  </si>
  <si>
    <t>加納西</t>
  </si>
  <si>
    <t>日野橋</t>
  </si>
  <si>
    <t>加納東</t>
  </si>
  <si>
    <t>下芥見</t>
  </si>
  <si>
    <t>大洞</t>
  </si>
  <si>
    <t>岐阜中部</t>
  </si>
  <si>
    <t>加納西部</t>
  </si>
  <si>
    <t>加納六条</t>
  </si>
  <si>
    <t>東栄</t>
  </si>
  <si>
    <t>Ｍ</t>
  </si>
  <si>
    <t>島</t>
  </si>
  <si>
    <t>鷺山東部</t>
  </si>
  <si>
    <t>近の島</t>
  </si>
  <si>
    <t>鷺山西部</t>
  </si>
  <si>
    <t>尻毛</t>
  </si>
  <si>
    <t>岐商前</t>
  </si>
  <si>
    <t>城西</t>
  </si>
  <si>
    <t>則武</t>
  </si>
  <si>
    <t>岐阜ときわ</t>
  </si>
  <si>
    <t>早田</t>
  </si>
  <si>
    <t>岐阜則武</t>
  </si>
  <si>
    <t>黒野</t>
  </si>
  <si>
    <t>ＡＭ</t>
  </si>
  <si>
    <t>鵜飼黒野</t>
  </si>
  <si>
    <t>藍川橋</t>
  </si>
  <si>
    <t>長良北部</t>
  </si>
  <si>
    <t>長良西部</t>
  </si>
  <si>
    <t>芥見</t>
  </si>
  <si>
    <t>長良中央</t>
  </si>
  <si>
    <t>長良東部</t>
  </si>
  <si>
    <t>岩野田</t>
  </si>
  <si>
    <t>ＭＧ</t>
  </si>
  <si>
    <t>ＡＧ</t>
  </si>
  <si>
    <t>大洞団地</t>
  </si>
  <si>
    <t>穂積</t>
  </si>
  <si>
    <t>MG</t>
  </si>
  <si>
    <t>AG</t>
  </si>
  <si>
    <t>AM</t>
  </si>
  <si>
    <t>美江寺</t>
  </si>
  <si>
    <t>CMG</t>
  </si>
  <si>
    <t>CAG</t>
  </si>
  <si>
    <t>CAM</t>
  </si>
  <si>
    <t>北方</t>
  </si>
  <si>
    <t>北方西部</t>
  </si>
  <si>
    <t>北方西郷</t>
  </si>
  <si>
    <t>真正</t>
  </si>
  <si>
    <t>岐阜山添</t>
  </si>
  <si>
    <t>根尾</t>
  </si>
  <si>
    <t>高富</t>
  </si>
  <si>
    <t>C</t>
  </si>
  <si>
    <t>G</t>
  </si>
  <si>
    <t>M</t>
  </si>
  <si>
    <t>高富大桑</t>
  </si>
  <si>
    <t>備考</t>
  </si>
  <si>
    <t>羽島東部</t>
  </si>
  <si>
    <t>羽島</t>
  </si>
  <si>
    <t>羽島足近</t>
  </si>
  <si>
    <t>羽島中央</t>
  </si>
  <si>
    <t>竹ヶ鼻</t>
  </si>
  <si>
    <t>羽島小熊</t>
  </si>
  <si>
    <t>羽島南部</t>
  </si>
  <si>
    <t>岐南徳田</t>
  </si>
  <si>
    <t>笠松</t>
  </si>
  <si>
    <t>那加中央</t>
  </si>
  <si>
    <t>雄飛</t>
  </si>
  <si>
    <t>那加</t>
  </si>
  <si>
    <t>那加西部</t>
  </si>
  <si>
    <t>那加北部</t>
  </si>
  <si>
    <t>蘇原</t>
  </si>
  <si>
    <t>那加東部</t>
  </si>
  <si>
    <t>鵜沼</t>
  </si>
  <si>
    <t>稲羽</t>
  </si>
  <si>
    <t>各務原</t>
  </si>
  <si>
    <t>鵜沼かかみ</t>
  </si>
  <si>
    <t>蘇原北部</t>
  </si>
  <si>
    <t>鵜沼各務原</t>
  </si>
  <si>
    <t>尾崎団地</t>
  </si>
  <si>
    <t>鵜沼団地</t>
  </si>
  <si>
    <t>大垣東部</t>
  </si>
  <si>
    <t>大垣西部</t>
  </si>
  <si>
    <t>大垣(平林)</t>
  </si>
  <si>
    <t>大垣中央</t>
  </si>
  <si>
    <t>大垣北部</t>
  </si>
  <si>
    <t>大垣</t>
  </si>
  <si>
    <t>美濃赤坂</t>
  </si>
  <si>
    <t>大垣赤坂</t>
  </si>
  <si>
    <t>池田町</t>
  </si>
  <si>
    <t>垂井</t>
  </si>
  <si>
    <t>みの高田</t>
  </si>
  <si>
    <t>高田</t>
  </si>
  <si>
    <t>上石津</t>
  </si>
  <si>
    <t>海津</t>
  </si>
  <si>
    <t>美濃加茂</t>
  </si>
  <si>
    <t>美濃太田神明</t>
  </si>
  <si>
    <t>古井</t>
  </si>
  <si>
    <t>坂祝</t>
  </si>
  <si>
    <t>加茂野</t>
  </si>
  <si>
    <t>白川口</t>
  </si>
  <si>
    <t>七宗</t>
  </si>
  <si>
    <t>　美　　濃　　市</t>
  </si>
  <si>
    <t>美濃市</t>
  </si>
  <si>
    <t>美濃</t>
  </si>
  <si>
    <t>牧谷</t>
  </si>
  <si>
    <t>関</t>
  </si>
  <si>
    <t>関西部</t>
  </si>
  <si>
    <t>旭ヶ丘</t>
  </si>
  <si>
    <t>関南部</t>
  </si>
  <si>
    <t>関小瀬</t>
  </si>
  <si>
    <t>関東部</t>
  </si>
  <si>
    <t>小金田</t>
  </si>
  <si>
    <t>関富野</t>
  </si>
  <si>
    <t>郡上八幡</t>
  </si>
  <si>
    <t>可児中央</t>
  </si>
  <si>
    <t>西可児</t>
  </si>
  <si>
    <t>可児西部</t>
  </si>
  <si>
    <t>伏見</t>
  </si>
  <si>
    <t>市の倉滝呂
鶴里町</t>
  </si>
  <si>
    <t>多治見南部</t>
  </si>
  <si>
    <t>多治見</t>
  </si>
  <si>
    <t>A</t>
  </si>
  <si>
    <t>桜ヶ丘</t>
  </si>
  <si>
    <t>ホワイトタウン</t>
  </si>
  <si>
    <t>多治見桜ヶ丘</t>
  </si>
  <si>
    <t>土岐</t>
  </si>
  <si>
    <t>下石</t>
  </si>
  <si>
    <t>瑞浪</t>
  </si>
  <si>
    <t>陶</t>
  </si>
  <si>
    <t>釜戸</t>
  </si>
  <si>
    <t>恵那</t>
  </si>
  <si>
    <t>中の方</t>
  </si>
  <si>
    <t>武並</t>
  </si>
  <si>
    <t>東野</t>
  </si>
  <si>
    <t>岩村</t>
  </si>
  <si>
    <t>明智</t>
  </si>
  <si>
    <t>中津川</t>
  </si>
  <si>
    <t>坂本</t>
  </si>
  <si>
    <t>落合</t>
  </si>
  <si>
    <t>苗木</t>
  </si>
  <si>
    <t>阿木</t>
  </si>
  <si>
    <t>高山</t>
  </si>
  <si>
    <t>高山南部</t>
  </si>
  <si>
    <t>高山北部</t>
  </si>
  <si>
    <t>神岡</t>
  </si>
  <si>
    <t>茂住</t>
  </si>
  <si>
    <t>ＣＡＧ</t>
  </si>
  <si>
    <t>ＣＡＭ</t>
  </si>
  <si>
    <t>上宝</t>
  </si>
  <si>
    <t>ＣＡG</t>
  </si>
  <si>
    <t>打保</t>
  </si>
  <si>
    <t>飛騨杉原</t>
  </si>
  <si>
    <t>飛騨国府</t>
  </si>
  <si>
    <t>飛騨古川</t>
  </si>
  <si>
    <t>古川</t>
  </si>
  <si>
    <t>飛騨金山</t>
  </si>
  <si>
    <t>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</si>
  <si>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</si>
  <si>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</si>
  <si>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</si>
  <si>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</si>
  <si>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</si>
  <si>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</si>
  <si>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</si>
  <si>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岐　阜　県　市　部　及　び　郡　部</t>
  </si>
  <si>
    <t>地　　区</t>
  </si>
  <si>
    <t>中日新聞</t>
  </si>
  <si>
    <t>朝日新聞</t>
  </si>
  <si>
    <t>毎日新聞</t>
  </si>
  <si>
    <t>岐阜新聞</t>
  </si>
  <si>
    <t>読売新聞</t>
  </si>
  <si>
    <t>合　　計</t>
  </si>
  <si>
    <t>瑞穂市</t>
  </si>
  <si>
    <t>山県市</t>
  </si>
  <si>
    <t xml:space="preserve">長良西部 </t>
  </si>
  <si>
    <t>長良北部</t>
  </si>
  <si>
    <t>長良西部</t>
  </si>
  <si>
    <t>長良南部</t>
  </si>
  <si>
    <t>黒野西岐陽</t>
  </si>
  <si>
    <t>北方七郷</t>
  </si>
  <si>
    <t>瑞穂</t>
  </si>
  <si>
    <t>瑞穂北</t>
  </si>
  <si>
    <t>瑞穂北</t>
  </si>
  <si>
    <t>糸貫</t>
  </si>
  <si>
    <t>岐阜山添</t>
  </si>
  <si>
    <t>　山　　県　　市</t>
  </si>
  <si>
    <t>山県</t>
  </si>
  <si>
    <t>山県高富</t>
  </si>
  <si>
    <t>岐阜美山</t>
  </si>
  <si>
    <t>山県美山</t>
  </si>
  <si>
    <t>合計</t>
  </si>
  <si>
    <t>枚</t>
  </si>
  <si>
    <t>中之保（下之保）</t>
  </si>
  <si>
    <t>中之保</t>
  </si>
  <si>
    <t>上之保</t>
  </si>
  <si>
    <t>　羽　　島　　市</t>
  </si>
  <si>
    <t>　羽　　島　　郡</t>
  </si>
  <si>
    <t>笠松</t>
  </si>
  <si>
    <t>　各  務  原  市</t>
  </si>
  <si>
    <t>　大　　垣　　市</t>
  </si>
  <si>
    <t>大垣高田</t>
  </si>
  <si>
    <t>大垣駅前</t>
  </si>
  <si>
    <t>大垣中川</t>
  </si>
  <si>
    <t>　揖　　斐　　郡</t>
  </si>
  <si>
    <t>　不　　破　　郡</t>
  </si>
  <si>
    <t>広神戸</t>
  </si>
  <si>
    <t>　養　　老　　郡</t>
  </si>
  <si>
    <t>養老</t>
  </si>
  <si>
    <t>高須</t>
  </si>
  <si>
    <t>美濃太田</t>
  </si>
  <si>
    <t>　加　　茂　　郡</t>
  </si>
  <si>
    <t>川辺町</t>
  </si>
  <si>
    <t>坂祝町</t>
  </si>
  <si>
    <t>富加町</t>
  </si>
  <si>
    <t>白川町</t>
  </si>
  <si>
    <t>東白川村</t>
  </si>
  <si>
    <t>七宗町</t>
  </si>
  <si>
    <t>八百津町</t>
  </si>
  <si>
    <t>関東部</t>
  </si>
  <si>
    <t>C</t>
  </si>
  <si>
    <t>下川</t>
  </si>
  <si>
    <t>　可　　児　　市</t>
  </si>
  <si>
    <t>可児西部</t>
  </si>
  <si>
    <t>　可　　児　　郡</t>
  </si>
  <si>
    <t>御嵩町</t>
  </si>
  <si>
    <t>多治見脇之島</t>
  </si>
  <si>
    <t>多治見姫</t>
  </si>
  <si>
    <t>　恵　　那　　市</t>
  </si>
  <si>
    <t>恵那</t>
  </si>
  <si>
    <t>　中　津　川　市</t>
  </si>
  <si>
    <t>奥飛騨</t>
  </si>
  <si>
    <t>　本　　巣　　市</t>
  </si>
  <si>
    <t>下呂市</t>
  </si>
  <si>
    <t>角川</t>
  </si>
  <si>
    <t>坂上</t>
  </si>
  <si>
    <t>岐阜川島</t>
  </si>
  <si>
    <t>川島</t>
  </si>
  <si>
    <t>備考</t>
  </si>
  <si>
    <t>　海　　津　　市</t>
  </si>
  <si>
    <t>高山朝日町</t>
  </si>
  <si>
    <t>ひだ一之宮</t>
  </si>
  <si>
    <t>海津市</t>
  </si>
  <si>
    <t>駄知</t>
  </si>
  <si>
    <t>岐阜茜部</t>
  </si>
  <si>
    <t>柳津</t>
  </si>
  <si>
    <t>柳津佐波</t>
  </si>
  <si>
    <t>笠原</t>
  </si>
  <si>
    <t>笠原町</t>
  </si>
  <si>
    <t>*2 各務原市 200枚含む</t>
  </si>
  <si>
    <t>海津平田</t>
  </si>
  <si>
    <t>県庁北</t>
  </si>
  <si>
    <t>瑞穂牛牧</t>
  </si>
  <si>
    <t>妻木</t>
  </si>
  <si>
    <t>柳津</t>
  </si>
  <si>
    <t>茜部川手</t>
  </si>
  <si>
    <t>養老南</t>
  </si>
  <si>
    <t>鵜沼東</t>
  </si>
  <si>
    <t>鵜沼西</t>
  </si>
  <si>
    <t>日吉（瑞浪西部）</t>
  </si>
  <si>
    <t>岐南</t>
  </si>
  <si>
    <t>岐南東</t>
  </si>
  <si>
    <t>連絡先</t>
  </si>
  <si>
    <t>　　年　　　月　　　日（　　）</t>
  </si>
  <si>
    <t>三里六条</t>
  </si>
  <si>
    <t>北方東部</t>
  </si>
  <si>
    <t>大垣東部</t>
  </si>
  <si>
    <t>高山西部</t>
  </si>
  <si>
    <t>大垣駅西</t>
  </si>
  <si>
    <t>*1 大野郡 白川村･高山市（旧荘川村）を含む</t>
  </si>
  <si>
    <t>年　　　月　　　日（ 　）</t>
  </si>
  <si>
    <t>羽島北部</t>
  </si>
  <si>
    <t>稲津</t>
  </si>
  <si>
    <t>糸貫・真正
北方町</t>
  </si>
  <si>
    <t>糸貫・真正
北方町の一部</t>
  </si>
  <si>
    <t>　本　　巣　　郡</t>
  </si>
  <si>
    <t>本巣市</t>
  </si>
  <si>
    <t>郡上市</t>
  </si>
  <si>
    <t>飛騨市</t>
  </si>
  <si>
    <t>岐阜市全域の場合</t>
  </si>
  <si>
    <t>関北部</t>
  </si>
  <si>
    <t>高山北部</t>
  </si>
  <si>
    <t>恵那上矢作</t>
  </si>
  <si>
    <t>岐南西</t>
  </si>
  <si>
    <t>藍川</t>
  </si>
  <si>
    <t>土岐市</t>
  </si>
  <si>
    <t>※信濃毎日新聞の扱いあり　　① 50枚含む　　② 50枚含む</t>
  </si>
  <si>
    <t>※北日本新聞の扱いあり　　① 50枚含む　　② 50枚含む</t>
  </si>
  <si>
    <t>本荘</t>
  </si>
  <si>
    <t>伏見</t>
  </si>
  <si>
    <t>下石</t>
  </si>
  <si>
    <t>駄知</t>
  </si>
  <si>
    <t>☆月曜日折込不可（正ヶ洞）</t>
  </si>
  <si>
    <t>　美 濃 加 茂 市</t>
  </si>
  <si>
    <t>折込数</t>
  </si>
  <si>
    <t>店数</t>
  </si>
  <si>
    <t>大垣荒崎</t>
  </si>
  <si>
    <t xml:space="preserve"> 多　治　見　市</t>
  </si>
  <si>
    <t>　土  　岐  　市</t>
  </si>
  <si>
    <t>　瑞  　浪  　市</t>
  </si>
  <si>
    <t>各務原中央</t>
  </si>
  <si>
    <t>サイズ</t>
  </si>
  <si>
    <t>*1</t>
  </si>
  <si>
    <t>*2</t>
  </si>
  <si>
    <t>Ｐ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</si>
  <si>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</si>
  <si>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</si>
  <si>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</si>
  <si>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</si>
  <si>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</si>
  <si>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</si>
  <si>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</si>
  <si>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</si>
  <si>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</si>
  <si>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</si>
  <si>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</si>
  <si>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</si>
  <si>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</si>
  <si>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</si>
  <si>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</si>
  <si>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</si>
  <si>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</si>
  <si>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</si>
  <si>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</si>
  <si>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</si>
  <si>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</si>
  <si>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☆</t>
  </si>
  <si>
    <t>高山市</t>
  </si>
  <si>
    <t>春里</t>
  </si>
  <si>
    <t>下切</t>
  </si>
  <si>
    <t>伏見兼山</t>
  </si>
  <si>
    <t>御嵩</t>
  </si>
  <si>
    <t>多治見(両藤舎)</t>
  </si>
  <si>
    <t>多治見東部</t>
  </si>
  <si>
    <t>G</t>
  </si>
  <si>
    <t>A</t>
  </si>
  <si>
    <t>兼山</t>
  </si>
  <si>
    <t>長森東日野</t>
  </si>
  <si>
    <t>新可児</t>
  </si>
  <si>
    <t>大野西</t>
  </si>
  <si>
    <t xml:space="preserve"> </t>
  </si>
  <si>
    <t>長森南岐南</t>
  </si>
  <si>
    <t>本巣北方</t>
  </si>
  <si>
    <t>　瑞　　穂　　市</t>
  </si>
  <si>
    <t>　下　　呂　　市</t>
  </si>
  <si>
    <t>☆高　　山　　市</t>
  </si>
  <si>
    <t>　飛　　騨　　市</t>
  </si>
  <si>
    <t>佐見</t>
  </si>
  <si>
    <t>CA　M</t>
  </si>
  <si>
    <t>サイズ</t>
  </si>
  <si>
    <t>糸貫・北方町
岐阜市の一部</t>
  </si>
  <si>
    <t>*1</t>
  </si>
  <si>
    <t>*2</t>
  </si>
  <si>
    <t>Ｃ</t>
  </si>
  <si>
    <t>　岐　　阜　　市</t>
  </si>
  <si>
    <t>長森</t>
  </si>
  <si>
    <t>岐阜</t>
  </si>
  <si>
    <t>岩田坂</t>
  </si>
  <si>
    <t>下芥見</t>
  </si>
  <si>
    <t>県庁前</t>
  </si>
  <si>
    <t>鶉</t>
  </si>
  <si>
    <t>茜部大橋</t>
  </si>
  <si>
    <t>Ｇ</t>
  </si>
  <si>
    <t>鵜飼黒野</t>
  </si>
  <si>
    <t>黒野</t>
  </si>
  <si>
    <t>ＭＧ</t>
  </si>
  <si>
    <t>ＡＧ</t>
  </si>
  <si>
    <t>*3</t>
  </si>
  <si>
    <t>芥見</t>
  </si>
  <si>
    <t>Ｍ</t>
  </si>
  <si>
    <t>羽島中央</t>
  </si>
  <si>
    <t>Ｍ</t>
  </si>
  <si>
    <t>Ｇ</t>
  </si>
  <si>
    <t>羽島南部</t>
  </si>
  <si>
    <t>ＡＭ</t>
  </si>
  <si>
    <t>ＡＧ</t>
  </si>
  <si>
    <t>*1</t>
  </si>
  <si>
    <t>Ｍ</t>
  </si>
  <si>
    <t>Ｇ</t>
  </si>
  <si>
    <t>各務原中央</t>
  </si>
  <si>
    <t>那加</t>
  </si>
  <si>
    <t>蘇原北尾崎</t>
  </si>
  <si>
    <t>各務原中央町</t>
  </si>
  <si>
    <t>CＡ
M</t>
  </si>
  <si>
    <t>CM
G</t>
  </si>
  <si>
    <t>CＡ
G</t>
  </si>
  <si>
    <t>大垣高田</t>
  </si>
  <si>
    <t>大垣東部</t>
  </si>
  <si>
    <t>大垣西部</t>
  </si>
  <si>
    <t>大垣北部</t>
  </si>
  <si>
    <t>*1</t>
  </si>
  <si>
    <t>大垣中川</t>
  </si>
  <si>
    <t>CA
M</t>
  </si>
  <si>
    <t>CM
G</t>
  </si>
  <si>
    <t>CA
G</t>
  </si>
  <si>
    <t>*2</t>
  </si>
  <si>
    <t>大垣(大迫)</t>
  </si>
  <si>
    <t>CAMY</t>
  </si>
  <si>
    <t>CMGY</t>
  </si>
  <si>
    <t>CAGY</t>
  </si>
  <si>
    <t>CAMG</t>
  </si>
  <si>
    <t>北垣</t>
  </si>
  <si>
    <t>CM</t>
  </si>
  <si>
    <t>CG</t>
  </si>
  <si>
    <t>美濃赤坂</t>
  </si>
  <si>
    <t>Ａ</t>
  </si>
  <si>
    <t>大垣赤坂</t>
  </si>
  <si>
    <t>*3</t>
  </si>
  <si>
    <t>墨俣</t>
  </si>
  <si>
    <t>CAM</t>
  </si>
  <si>
    <t>CMG</t>
  </si>
  <si>
    <t>CAG</t>
  </si>
  <si>
    <t>上石津</t>
  </si>
  <si>
    <t>ＡＭ</t>
  </si>
  <si>
    <t>ＭＧ</t>
  </si>
  <si>
    <t>ＡＧ</t>
  </si>
  <si>
    <t>C</t>
  </si>
  <si>
    <t>幡長</t>
  </si>
  <si>
    <t>高須</t>
  </si>
  <si>
    <t>Ａ</t>
  </si>
  <si>
    <t>Ｇ</t>
  </si>
  <si>
    <t>Ｃ</t>
  </si>
  <si>
    <t>石津</t>
  </si>
  <si>
    <t>駒野</t>
  </si>
  <si>
    <t>CAM</t>
  </si>
  <si>
    <t>CMG</t>
  </si>
  <si>
    <t>CAG</t>
  </si>
  <si>
    <t>大野黒野</t>
  </si>
  <si>
    <t>大野</t>
  </si>
  <si>
    <t>ＡM</t>
  </si>
  <si>
    <t>揖斐大野</t>
  </si>
  <si>
    <t>大野西</t>
  </si>
  <si>
    <t>池田北</t>
  </si>
  <si>
    <t>A</t>
  </si>
  <si>
    <t>いび池田</t>
  </si>
  <si>
    <t>Ｍ</t>
  </si>
  <si>
    <t>池田南</t>
  </si>
  <si>
    <t>A</t>
  </si>
  <si>
    <t>Ｇ</t>
  </si>
  <si>
    <t>Ｃ</t>
  </si>
  <si>
    <t>池田八幡</t>
  </si>
  <si>
    <t>揖斐</t>
  </si>
  <si>
    <t>CAM</t>
  </si>
  <si>
    <t>CMG</t>
  </si>
  <si>
    <t>CAG</t>
  </si>
  <si>
    <t>垂井</t>
  </si>
  <si>
    <t>垂井南部</t>
  </si>
  <si>
    <t>C</t>
  </si>
  <si>
    <t>関ヶ原</t>
  </si>
  <si>
    <t>今須</t>
  </si>
  <si>
    <t>　安　　八　　郡</t>
  </si>
  <si>
    <t>広神戸</t>
  </si>
  <si>
    <t>安八</t>
  </si>
  <si>
    <t>輪之内</t>
  </si>
  <si>
    <t>美濃高田</t>
  </si>
  <si>
    <t>M</t>
  </si>
  <si>
    <t>G</t>
  </si>
  <si>
    <t>C</t>
  </si>
  <si>
    <t>*3</t>
  </si>
  <si>
    <t>養老</t>
  </si>
  <si>
    <t>Ａ</t>
  </si>
  <si>
    <t>CＭＹ</t>
  </si>
  <si>
    <t>CＡＹ</t>
  </si>
  <si>
    <t>ＣＡＭ</t>
  </si>
  <si>
    <t>栗笠</t>
  </si>
  <si>
    <t>備考</t>
  </si>
  <si>
    <t>美濃加茂</t>
  </si>
  <si>
    <t>古井</t>
  </si>
  <si>
    <t>川辺</t>
  </si>
  <si>
    <t>ＭＧ</t>
  </si>
  <si>
    <t>ＡＧ</t>
  </si>
  <si>
    <t>ＡＭ</t>
  </si>
  <si>
    <t>ＭＧ</t>
  </si>
  <si>
    <t>ＡＧ</t>
  </si>
  <si>
    <t>ＡＭ</t>
  </si>
  <si>
    <t>ＭＧ</t>
  </si>
  <si>
    <t>ＡＧ</t>
  </si>
  <si>
    <t>C</t>
  </si>
  <si>
    <t>ＡＭ</t>
  </si>
  <si>
    <t>ＭＧ</t>
  </si>
  <si>
    <t>AG</t>
  </si>
  <si>
    <t>切井</t>
  </si>
  <si>
    <t>CAM</t>
  </si>
  <si>
    <t>CMG</t>
  </si>
  <si>
    <t>CA
G</t>
  </si>
  <si>
    <t>黒川</t>
  </si>
  <si>
    <t>CAG</t>
  </si>
  <si>
    <t>赤河</t>
  </si>
  <si>
    <t>下油井</t>
  </si>
  <si>
    <t>佐見</t>
  </si>
  <si>
    <t>神土</t>
  </si>
  <si>
    <t>七宗</t>
  </si>
  <si>
    <t>七宗</t>
  </si>
  <si>
    <t>八百津</t>
  </si>
  <si>
    <t>A</t>
  </si>
  <si>
    <t>G</t>
  </si>
  <si>
    <t>CY</t>
  </si>
  <si>
    <t>CM</t>
  </si>
  <si>
    <t>和知</t>
  </si>
  <si>
    <t>CAMY</t>
  </si>
  <si>
    <t>CMGY</t>
  </si>
  <si>
    <t>CAGY</t>
  </si>
  <si>
    <t>CAMG</t>
  </si>
  <si>
    <t>ＡM</t>
  </si>
  <si>
    <t>C</t>
  </si>
  <si>
    <t>美濃市西部</t>
  </si>
  <si>
    <t>　関　　　市</t>
  </si>
  <si>
    <t>関</t>
  </si>
  <si>
    <t>武芸川</t>
  </si>
  <si>
    <t>CAM</t>
  </si>
  <si>
    <t>CMG</t>
  </si>
  <si>
    <t>CAG</t>
  </si>
  <si>
    <t>洞戸</t>
  </si>
  <si>
    <t>郡上八幡</t>
  </si>
  <si>
    <t>A</t>
  </si>
  <si>
    <t>八幡</t>
  </si>
  <si>
    <t>G</t>
  </si>
  <si>
    <t>C</t>
  </si>
  <si>
    <t>郡上大和</t>
  </si>
  <si>
    <t>大和</t>
  </si>
  <si>
    <t>白鳥</t>
  </si>
  <si>
    <t>CA</t>
  </si>
  <si>
    <t>下川</t>
  </si>
  <si>
    <t>相生</t>
  </si>
  <si>
    <t>和良</t>
  </si>
  <si>
    <t>CAMY</t>
  </si>
  <si>
    <t>CMGY</t>
  </si>
  <si>
    <t>CAGY</t>
  </si>
  <si>
    <t>CAMG</t>
  </si>
  <si>
    <t>☆
*1</t>
  </si>
  <si>
    <t>正ヶ洞</t>
  </si>
  <si>
    <t>備考</t>
  </si>
  <si>
    <t>サイズ</t>
  </si>
  <si>
    <t>広見</t>
  </si>
  <si>
    <t>A</t>
  </si>
  <si>
    <t>G</t>
  </si>
  <si>
    <t>C</t>
  </si>
  <si>
    <t>今渡</t>
  </si>
  <si>
    <t>今渡</t>
  </si>
  <si>
    <t>西可児</t>
  </si>
  <si>
    <t>ＣM　G</t>
  </si>
  <si>
    <t>ＣA　G</t>
  </si>
  <si>
    <t>多治見西部</t>
  </si>
  <si>
    <t>多治見ﾎﾜｲﾄﾀｳﾝ</t>
  </si>
  <si>
    <t>多治見西部</t>
  </si>
  <si>
    <t>C</t>
  </si>
  <si>
    <t>池田</t>
  </si>
  <si>
    <t>小泉</t>
  </si>
  <si>
    <t>小泉</t>
  </si>
  <si>
    <t>C</t>
  </si>
  <si>
    <t>北栄</t>
  </si>
  <si>
    <t>多治見脇之島</t>
  </si>
  <si>
    <t>*3</t>
  </si>
  <si>
    <t>多治見姫</t>
  </si>
  <si>
    <t>*4</t>
  </si>
  <si>
    <t>多治見桜ヶ丘</t>
  </si>
  <si>
    <t>CA　M</t>
  </si>
  <si>
    <t>ＣM　G</t>
  </si>
  <si>
    <t>ＣA　G</t>
  </si>
  <si>
    <t>土岐津</t>
  </si>
  <si>
    <t>A</t>
  </si>
  <si>
    <t>G</t>
  </si>
  <si>
    <t>土岐口</t>
  </si>
  <si>
    <t>土岐口</t>
  </si>
  <si>
    <t>C</t>
  </si>
  <si>
    <t>妻木</t>
  </si>
  <si>
    <t>AM</t>
  </si>
  <si>
    <t>MG</t>
  </si>
  <si>
    <t>駄知</t>
  </si>
  <si>
    <t>A</t>
  </si>
  <si>
    <t>G</t>
  </si>
  <si>
    <t>備考</t>
  </si>
  <si>
    <t>瑞浪</t>
  </si>
  <si>
    <t>A</t>
  </si>
  <si>
    <t>G</t>
  </si>
  <si>
    <t>瑞浪西部</t>
  </si>
  <si>
    <t>釜戸</t>
  </si>
  <si>
    <t>陶</t>
  </si>
  <si>
    <t>恵那(西尾)</t>
  </si>
  <si>
    <t>恵那(佐伯)</t>
  </si>
  <si>
    <t>中の方</t>
  </si>
  <si>
    <t>G</t>
  </si>
  <si>
    <t>恵那(佐伯)</t>
  </si>
  <si>
    <t>C</t>
  </si>
  <si>
    <t>武並</t>
  </si>
  <si>
    <t>CA
M</t>
  </si>
  <si>
    <t>CM
G</t>
  </si>
  <si>
    <t>CA
G</t>
  </si>
  <si>
    <t>遠山</t>
  </si>
  <si>
    <t>鶴岡</t>
  </si>
  <si>
    <t>明智</t>
  </si>
  <si>
    <t>AM</t>
  </si>
  <si>
    <t>MG</t>
  </si>
  <si>
    <t>AG</t>
  </si>
  <si>
    <t>中津川東</t>
  </si>
  <si>
    <t>中津川</t>
  </si>
  <si>
    <t>A</t>
  </si>
  <si>
    <t>中津川西</t>
  </si>
  <si>
    <t>C</t>
  </si>
  <si>
    <t>中津川北</t>
  </si>
  <si>
    <t>坂本</t>
  </si>
  <si>
    <t>CA
M</t>
  </si>
  <si>
    <t>CM
G</t>
  </si>
  <si>
    <t>CA
G</t>
  </si>
  <si>
    <t>①</t>
  </si>
  <si>
    <t>落合</t>
  </si>
  <si>
    <t>苗木</t>
  </si>
  <si>
    <t>阿木</t>
  </si>
  <si>
    <t>蛭川</t>
  </si>
  <si>
    <t>ＣM</t>
  </si>
  <si>
    <t>ＣA</t>
  </si>
  <si>
    <t>②</t>
  </si>
  <si>
    <t>美濃坂下</t>
  </si>
  <si>
    <t>福岡</t>
  </si>
  <si>
    <t>下野</t>
  </si>
  <si>
    <t>田瀬</t>
  </si>
  <si>
    <t>付知</t>
  </si>
  <si>
    <t>加子母</t>
  </si>
  <si>
    <t>東村</t>
  </si>
  <si>
    <t>☆</t>
  </si>
  <si>
    <t>清見</t>
  </si>
  <si>
    <t>久々野</t>
  </si>
  <si>
    <t>丹生川</t>
  </si>
  <si>
    <t>ＣM
G</t>
  </si>
  <si>
    <t>①</t>
  </si>
  <si>
    <t>②</t>
  </si>
  <si>
    <t>Ｎ</t>
  </si>
  <si>
    <t>Ｎ</t>
  </si>
  <si>
    <t>ＮM</t>
  </si>
  <si>
    <t>ＮＡ</t>
  </si>
  <si>
    <t>ＮＡＭ</t>
  </si>
  <si>
    <t>ＮA　MG</t>
  </si>
  <si>
    <t>ＮA　MG</t>
  </si>
  <si>
    <t>CＮAM</t>
  </si>
  <si>
    <t>北方</t>
  </si>
  <si>
    <t>ＮＹ</t>
  </si>
  <si>
    <t>ＮA　M</t>
  </si>
  <si>
    <t>ＮM　G</t>
  </si>
  <si>
    <t>ＮA　MGＹ</t>
  </si>
  <si>
    <t>ＮＭ</t>
  </si>
  <si>
    <t>ＮAＭＹ</t>
  </si>
  <si>
    <t>ＮA　G</t>
  </si>
  <si>
    <t>ＮM　Y</t>
  </si>
  <si>
    <t>ＮA　MGY</t>
  </si>
  <si>
    <t>CA</t>
  </si>
  <si>
    <t>ＮY</t>
  </si>
  <si>
    <t>ＮA　M</t>
  </si>
  <si>
    <t>CAM</t>
  </si>
  <si>
    <t>ＣＡＭG</t>
  </si>
  <si>
    <t>ＣＡGＹ</t>
  </si>
  <si>
    <t>ＣMＧＹ</t>
  </si>
  <si>
    <t>ＣＡＭＹ</t>
  </si>
  <si>
    <t>AM G</t>
  </si>
  <si>
    <t>　☆月曜日折込不可地区あり　　</t>
  </si>
  <si>
    <t>日野長森東</t>
  </si>
  <si>
    <t>長良北部</t>
  </si>
  <si>
    <t>岐阜東部</t>
  </si>
  <si>
    <t>　羽島郡笠松 500枚プラス</t>
  </si>
  <si>
    <t>　本巣郡北方西郷 900枚プラス</t>
  </si>
  <si>
    <t>美濃加茂市全域の場合、加茂郡加茂野 800枚、和知 300枚をプラス</t>
  </si>
  <si>
    <t>*1岐阜市500枚含む</t>
  </si>
  <si>
    <t>ＮM</t>
  </si>
  <si>
    <t>恵那(垣内)</t>
  </si>
  <si>
    <t>高山</t>
  </si>
  <si>
    <t>岐阜中央</t>
  </si>
  <si>
    <t>岐阜入舟</t>
  </si>
  <si>
    <t>岐阜北部</t>
  </si>
  <si>
    <t>則武早田</t>
  </si>
  <si>
    <t>ＮＹAMG</t>
  </si>
  <si>
    <t>ＮＹAMC</t>
  </si>
  <si>
    <t>ＮＹＧMC</t>
  </si>
  <si>
    <t>ＮＹＧＡC</t>
  </si>
  <si>
    <t>ＮＭＧＡC</t>
  </si>
  <si>
    <t>美濃坂下</t>
  </si>
  <si>
    <t>岐阜南部</t>
  </si>
  <si>
    <t>ＭA</t>
  </si>
  <si>
    <t>ＧA</t>
  </si>
  <si>
    <t>*3 関市 1,550枚含む</t>
  </si>
  <si>
    <t>関市全域の場合、岐阜市藍川橋1,550枚プラス</t>
  </si>
  <si>
    <t>鵜沼各務原</t>
  </si>
  <si>
    <t>◎☆</t>
  </si>
  <si>
    <t>◎大野郡含む</t>
  </si>
  <si>
    <t>◎☆郡　　上　　市</t>
  </si>
  <si>
    <t>計</t>
  </si>
  <si>
    <t>☆月曜折込不可（飛騨国府）</t>
  </si>
  <si>
    <t>川辺</t>
  </si>
  <si>
    <t>*3</t>
  </si>
  <si>
    <t>*1 八百津町100枚含む</t>
  </si>
  <si>
    <t>*2 美濃加茂市800枚含む、川辺町350枚含む</t>
  </si>
  <si>
    <t>*3 美濃加茂市300枚含む</t>
  </si>
  <si>
    <t>※C…中日､N…日経､G…岐阜､A…朝日､M…毎日､Y…読売を含みます</t>
  </si>
  <si>
    <t>≪折　込　広　告　部　数　表≫</t>
  </si>
  <si>
    <t>≪折　込　広　告　部　数　表≫</t>
  </si>
  <si>
    <t>ＡM</t>
  </si>
  <si>
    <t>ＧM</t>
  </si>
  <si>
    <t>*3 海津市550枚含む　</t>
  </si>
  <si>
    <t>岐阜市欄参照</t>
  </si>
  <si>
    <t>AＭ</t>
  </si>
  <si>
    <t>羽島中央</t>
  </si>
  <si>
    <t>GM</t>
  </si>
  <si>
    <t>羽島南部</t>
  </si>
  <si>
    <t>多治見</t>
  </si>
  <si>
    <t>関市</t>
  </si>
  <si>
    <t>平成29年前期（6月1日以降）</t>
  </si>
  <si>
    <t>*1 各務原市 500枚含む</t>
  </si>
  <si>
    <t>*1 岐阜市900枚含む     *2 岐阜市1,300枚含む</t>
  </si>
  <si>
    <t>　山県市高富 1,300枚プラス</t>
  </si>
  <si>
    <t>各務原市全域の場合、岐阜市長森 500枚、岐阜市岩田坂 200枚をプラス</t>
  </si>
  <si>
    <t>*1 安八郡神戸町の一部含む　　*2 養老郡養老町1,700枚含む　*3 安八郡安八町1,450枚含む</t>
  </si>
  <si>
    <t>安八郡全域の場合、大垣市墨俣 1,450枚プラス</t>
  </si>
  <si>
    <t>*1 大垣市 750枚含む　</t>
  </si>
  <si>
    <t>大垣市全域の場合、不破郡垂井750枚プラス　　海津市全域の場合、養老郡養老550枚プラス</t>
  </si>
  <si>
    <t>養老郡全域の場合、大垣市大垣(大迫)1,700枚、不破郡垂井南部400枚をプラス</t>
  </si>
  <si>
    <t>*2 養老町 400枚含む　</t>
  </si>
  <si>
    <t>*1 多治見市 300枚含む</t>
  </si>
  <si>
    <t>多治見市全域の場合、可児市下切 300枚をプラス</t>
  </si>
  <si>
    <t>*2 土岐市 350枚含む、愛知県瀬戸市100枚含む</t>
  </si>
  <si>
    <t>土岐市全域の場合、多治見市多治見(両藤舎)350枚をプラス</t>
  </si>
  <si>
    <t>*3 可児市 800枚含む</t>
  </si>
  <si>
    <t>*4 可児市 1,900枚含む</t>
  </si>
  <si>
    <t>可児市全域の場合、多治見市桜ケ丘　1,900枚、姫 800枚をプラス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</si>
</sst>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.00_ "/>
    <numFmt numFmtId="188" formatCode="0.0_ "/>
    <numFmt numFmtId="189" formatCode="#,##0.0;[Red]\-#,##0.0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5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Ｐゴシック"/>
      <family val="3"/>
    </font>
    <font>
      <sz val="10"/>
      <name val="ＭＳ 明朝"/>
      <family val="1"/>
    </font>
    <font>
      <sz val="5"/>
      <name val="ＭＳ Ｐゴシック"/>
      <family val="3"/>
    </font>
    <font>
      <b/>
      <sz val="6"/>
      <name val="ＭＳ Ｐゴシック"/>
      <family val="3"/>
    </font>
    <font>
      <sz val="6.5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sz val="8.6"/>
      <name val="ＭＳ Ｐゴシック"/>
      <family val="3"/>
    </font>
    <font>
      <sz val="8.5"/>
      <name val="ＭＳ Ｐゴシック"/>
      <family val="3"/>
    </font>
    <font>
      <b/>
      <sz val="4"/>
      <name val="ＭＳ Ｐゴシック"/>
      <family val="3"/>
    </font>
    <font>
      <b/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メイリオ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メイリオ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185" fontId="4" fillId="0" borderId="10" xfId="49" applyNumberFormat="1" applyFont="1" applyBorder="1" applyAlignment="1">
      <alignment horizontal="left" vertical="top"/>
    </xf>
    <xf numFmtId="185" fontId="4" fillId="0" borderId="11" xfId="49" applyNumberFormat="1" applyFont="1" applyBorder="1" applyAlignment="1">
      <alignment vertical="top"/>
    </xf>
    <xf numFmtId="185" fontId="4" fillId="0" borderId="10" xfId="49" applyNumberFormat="1" applyFont="1" applyBorder="1" applyAlignment="1">
      <alignment vertical="top"/>
    </xf>
    <xf numFmtId="185" fontId="5" fillId="0" borderId="0" xfId="49" applyNumberFormat="1" applyFont="1" applyFill="1" applyAlignment="1">
      <alignment horizontal="center" vertical="center"/>
    </xf>
    <xf numFmtId="185" fontId="8" fillId="0" borderId="12" xfId="49" applyNumberFormat="1" applyFont="1" applyFill="1" applyBorder="1" applyAlignment="1">
      <alignment vertical="center"/>
    </xf>
    <xf numFmtId="185" fontId="8" fillId="0" borderId="13" xfId="49" applyNumberFormat="1" applyFont="1" applyFill="1" applyBorder="1" applyAlignment="1">
      <alignment vertical="center"/>
    </xf>
    <xf numFmtId="185" fontId="8" fillId="0" borderId="14" xfId="49" applyNumberFormat="1" applyFont="1" applyFill="1" applyBorder="1" applyAlignment="1">
      <alignment vertical="center"/>
    </xf>
    <xf numFmtId="185" fontId="12" fillId="0" borderId="0" xfId="49" applyNumberFormat="1" applyFont="1" applyAlignment="1">
      <alignment horizontal="left" vertical="center"/>
    </xf>
    <xf numFmtId="185" fontId="13" fillId="0" borderId="0" xfId="49" applyNumberFormat="1" applyFont="1" applyAlignment="1">
      <alignment horizontal="right" vertical="center"/>
    </xf>
    <xf numFmtId="185" fontId="13" fillId="0" borderId="0" xfId="49" applyNumberFormat="1" applyFont="1" applyAlignment="1">
      <alignment vertical="center"/>
    </xf>
    <xf numFmtId="185" fontId="8" fillId="0" borderId="15" xfId="49" applyNumberFormat="1" applyFont="1" applyFill="1" applyBorder="1" applyAlignment="1">
      <alignment horizontal="right" vertical="center"/>
    </xf>
    <xf numFmtId="185" fontId="16" fillId="0" borderId="16" xfId="49" applyNumberFormat="1" applyFont="1" applyBorder="1" applyAlignment="1">
      <alignment horizontal="center" vertical="center"/>
    </xf>
    <xf numFmtId="185" fontId="14" fillId="0" borderId="0" xfId="49" applyNumberFormat="1" applyFont="1" applyAlignment="1">
      <alignment/>
    </xf>
    <xf numFmtId="185" fontId="8" fillId="0" borderId="17" xfId="49" applyNumberFormat="1" applyFont="1" applyBorder="1" applyAlignment="1">
      <alignment horizontal="right" vertical="center"/>
    </xf>
    <xf numFmtId="185" fontId="19" fillId="0" borderId="18" xfId="49" applyNumberFormat="1" applyFont="1" applyBorder="1" applyAlignment="1">
      <alignment horizontal="center" vertical="center"/>
    </xf>
    <xf numFmtId="185" fontId="8" fillId="0" borderId="19" xfId="49" applyNumberFormat="1" applyFont="1" applyBorder="1" applyAlignment="1">
      <alignment horizontal="distributed" vertical="center"/>
    </xf>
    <xf numFmtId="185" fontId="8" fillId="0" borderId="20" xfId="49" applyNumberFormat="1" applyFont="1" applyBorder="1" applyAlignment="1">
      <alignment horizontal="right" vertical="center"/>
    </xf>
    <xf numFmtId="185" fontId="17" fillId="0" borderId="21" xfId="49" applyNumberFormat="1" applyFont="1" applyBorder="1" applyAlignment="1">
      <alignment vertical="center"/>
    </xf>
    <xf numFmtId="185" fontId="19" fillId="0" borderId="22" xfId="49" applyNumberFormat="1" applyFont="1" applyBorder="1" applyAlignment="1">
      <alignment horizontal="center" vertical="center"/>
    </xf>
    <xf numFmtId="185" fontId="17" fillId="0" borderId="23" xfId="49" applyNumberFormat="1" applyFont="1" applyBorder="1" applyAlignment="1">
      <alignment vertical="center"/>
    </xf>
    <xf numFmtId="185" fontId="17" fillId="0" borderId="24" xfId="49" applyNumberFormat="1" applyFont="1" applyBorder="1" applyAlignment="1">
      <alignment vertical="center"/>
    </xf>
    <xf numFmtId="185" fontId="4" fillId="0" borderId="19" xfId="49" applyNumberFormat="1" applyFont="1" applyBorder="1" applyAlignment="1">
      <alignment horizontal="distributed" vertical="center"/>
    </xf>
    <xf numFmtId="185" fontId="19" fillId="0" borderId="22" xfId="49" applyNumberFormat="1" applyFont="1" applyBorder="1" applyAlignment="1">
      <alignment horizontal="center"/>
    </xf>
    <xf numFmtId="185" fontId="8" fillId="0" borderId="11" xfId="49" applyNumberFormat="1" applyFont="1" applyBorder="1" applyAlignment="1">
      <alignment/>
    </xf>
    <xf numFmtId="185" fontId="8" fillId="0" borderId="0" xfId="49" applyNumberFormat="1" applyFont="1" applyAlignment="1">
      <alignment/>
    </xf>
    <xf numFmtId="185" fontId="8" fillId="0" borderId="25" xfId="49" applyNumberFormat="1" applyFont="1" applyBorder="1" applyAlignment="1">
      <alignment/>
    </xf>
    <xf numFmtId="185" fontId="20" fillId="0" borderId="0" xfId="49" applyNumberFormat="1" applyFont="1" applyBorder="1" applyAlignment="1">
      <alignment vertical="center"/>
    </xf>
    <xf numFmtId="185" fontId="20" fillId="0" borderId="0" xfId="49" applyNumberFormat="1" applyFont="1" applyBorder="1" applyAlignment="1">
      <alignment horizontal="center" vertical="center"/>
    </xf>
    <xf numFmtId="185" fontId="8" fillId="0" borderId="0" xfId="49" applyNumberFormat="1" applyFont="1" applyAlignment="1">
      <alignment horizontal="center"/>
    </xf>
    <xf numFmtId="185" fontId="19" fillId="0" borderId="16" xfId="49" applyNumberFormat="1" applyFont="1" applyBorder="1" applyAlignment="1">
      <alignment horizontal="center" vertical="center"/>
    </xf>
    <xf numFmtId="185" fontId="8" fillId="0" borderId="15" xfId="49" applyNumberFormat="1" applyFont="1" applyBorder="1" applyAlignment="1">
      <alignment horizontal="right" vertical="center"/>
    </xf>
    <xf numFmtId="185" fontId="16" fillId="0" borderId="16" xfId="49" applyNumberFormat="1" applyFont="1" applyFill="1" applyBorder="1" applyAlignment="1">
      <alignment horizontal="center" vertical="center"/>
    </xf>
    <xf numFmtId="185" fontId="14" fillId="0" borderId="26" xfId="49" applyNumberFormat="1" applyFont="1" applyBorder="1" applyAlignment="1">
      <alignment/>
    </xf>
    <xf numFmtId="185" fontId="14" fillId="0" borderId="21" xfId="49" applyNumberFormat="1" applyFont="1" applyBorder="1" applyAlignment="1">
      <alignment/>
    </xf>
    <xf numFmtId="185" fontId="16" fillId="0" borderId="22" xfId="49" applyNumberFormat="1" applyFont="1" applyBorder="1" applyAlignment="1">
      <alignment horizontal="center" vertical="center"/>
    </xf>
    <xf numFmtId="185" fontId="16" fillId="0" borderId="22" xfId="49" applyNumberFormat="1" applyFont="1" applyFill="1" applyBorder="1" applyAlignment="1">
      <alignment horizontal="center" vertical="center" wrapText="1"/>
    </xf>
    <xf numFmtId="185" fontId="16" fillId="0" borderId="22" xfId="49" applyNumberFormat="1" applyFont="1" applyFill="1" applyBorder="1" applyAlignment="1">
      <alignment horizontal="center" vertical="center"/>
    </xf>
    <xf numFmtId="185" fontId="16" fillId="0" borderId="18" xfId="49" applyNumberFormat="1" applyFont="1" applyFill="1" applyBorder="1" applyAlignment="1">
      <alignment horizontal="center" vertical="center"/>
    </xf>
    <xf numFmtId="185" fontId="16" fillId="0" borderId="18" xfId="49" applyNumberFormat="1" applyFont="1" applyFill="1" applyBorder="1" applyAlignment="1">
      <alignment horizontal="center" vertical="center" wrapText="1"/>
    </xf>
    <xf numFmtId="185" fontId="8" fillId="0" borderId="0" xfId="49" applyNumberFormat="1" applyFont="1" applyBorder="1" applyAlignment="1">
      <alignment horizontal="right" vertical="center"/>
    </xf>
    <xf numFmtId="185" fontId="8" fillId="0" borderId="25" xfId="49" applyNumberFormat="1" applyFont="1" applyBorder="1" applyAlignment="1">
      <alignment horizontal="right" vertical="center"/>
    </xf>
    <xf numFmtId="185" fontId="16" fillId="0" borderId="27" xfId="49" applyNumberFormat="1" applyFont="1" applyFill="1" applyBorder="1" applyAlignment="1">
      <alignment horizontal="center" vertical="center"/>
    </xf>
    <xf numFmtId="185" fontId="16" fillId="0" borderId="28" xfId="49" applyNumberFormat="1" applyFont="1" applyFill="1" applyBorder="1" applyAlignment="1">
      <alignment horizontal="center" vertical="center"/>
    </xf>
    <xf numFmtId="185" fontId="16" fillId="0" borderId="28" xfId="49" applyNumberFormat="1" applyFont="1" applyFill="1" applyBorder="1" applyAlignment="1">
      <alignment horizontal="center" vertical="center" wrapText="1"/>
    </xf>
    <xf numFmtId="185" fontId="16" fillId="0" borderId="29" xfId="49" applyNumberFormat="1" applyFont="1" applyFill="1" applyBorder="1" applyAlignment="1">
      <alignment horizontal="center" vertical="center" wrapText="1"/>
    </xf>
    <xf numFmtId="185" fontId="14" fillId="0" borderId="19" xfId="49" applyNumberFormat="1" applyFont="1" applyBorder="1" applyAlignment="1">
      <alignment horizontal="distributed" vertical="center"/>
    </xf>
    <xf numFmtId="185" fontId="16" fillId="0" borderId="30" xfId="49" applyNumberFormat="1" applyFont="1" applyFill="1" applyBorder="1" applyAlignment="1">
      <alignment horizontal="center" vertical="center"/>
    </xf>
    <xf numFmtId="185" fontId="8" fillId="0" borderId="31" xfId="49" applyNumberFormat="1" applyFont="1" applyBorder="1" applyAlignment="1">
      <alignment horizontal="right" vertical="center"/>
    </xf>
    <xf numFmtId="185" fontId="17" fillId="0" borderId="32" xfId="49" applyNumberFormat="1" applyFont="1" applyBorder="1" applyAlignment="1">
      <alignment vertical="center"/>
    </xf>
    <xf numFmtId="185" fontId="16" fillId="0" borderId="33" xfId="49" applyNumberFormat="1" applyFont="1" applyFill="1" applyBorder="1" applyAlignment="1">
      <alignment horizontal="center" vertical="center"/>
    </xf>
    <xf numFmtId="185" fontId="18" fillId="0" borderId="32" xfId="49" applyNumberFormat="1" applyFont="1" applyBorder="1" applyAlignment="1">
      <alignment horizontal="distributed" vertical="center"/>
    </xf>
    <xf numFmtId="185" fontId="19" fillId="0" borderId="33" xfId="49" applyNumberFormat="1" applyFont="1" applyBorder="1" applyAlignment="1">
      <alignment horizontal="center" vertical="center"/>
    </xf>
    <xf numFmtId="185" fontId="16" fillId="0" borderId="30" xfId="49" applyNumberFormat="1" applyFont="1" applyFill="1" applyBorder="1" applyAlignment="1">
      <alignment horizontal="center" vertical="center" wrapText="1"/>
    </xf>
    <xf numFmtId="185" fontId="16" fillId="0" borderId="33" xfId="49" applyNumberFormat="1" applyFont="1" applyFill="1" applyBorder="1" applyAlignment="1">
      <alignment horizontal="center" vertical="center" wrapText="1"/>
    </xf>
    <xf numFmtId="185" fontId="16" fillId="0" borderId="16" xfId="49" applyNumberFormat="1" applyFont="1" applyFill="1" applyBorder="1" applyAlignment="1">
      <alignment horizontal="center" vertical="center" wrapText="1"/>
    </xf>
    <xf numFmtId="185" fontId="13" fillId="0" borderId="0" xfId="49" applyNumberFormat="1" applyFont="1" applyFill="1" applyAlignment="1">
      <alignment vertical="center"/>
    </xf>
    <xf numFmtId="185" fontId="16" fillId="0" borderId="29" xfId="49" applyNumberFormat="1" applyFont="1" applyFill="1" applyBorder="1" applyAlignment="1">
      <alignment horizontal="center" vertical="center"/>
    </xf>
    <xf numFmtId="185" fontId="22" fillId="0" borderId="22" xfId="49" applyNumberFormat="1" applyFont="1" applyFill="1" applyBorder="1" applyAlignment="1">
      <alignment horizontal="center" vertical="center" wrapText="1"/>
    </xf>
    <xf numFmtId="185" fontId="16" fillId="33" borderId="22" xfId="49" applyNumberFormat="1" applyFont="1" applyFill="1" applyBorder="1" applyAlignment="1">
      <alignment horizontal="center" vertical="center"/>
    </xf>
    <xf numFmtId="185" fontId="19" fillId="0" borderId="32" xfId="49" applyNumberFormat="1" applyFont="1" applyBorder="1" applyAlignment="1">
      <alignment horizontal="center" vertical="center"/>
    </xf>
    <xf numFmtId="185" fontId="18" fillId="0" borderId="34" xfId="49" applyNumberFormat="1" applyFont="1" applyBorder="1" applyAlignment="1">
      <alignment horizontal="distributed" vertical="center"/>
    </xf>
    <xf numFmtId="185" fontId="20" fillId="0" borderId="35" xfId="49" applyNumberFormat="1" applyFont="1" applyBorder="1" applyAlignment="1">
      <alignment horizontal="center" vertical="center"/>
    </xf>
    <xf numFmtId="185" fontId="20" fillId="0" borderId="36" xfId="49" applyNumberFormat="1" applyFont="1" applyBorder="1" applyAlignment="1">
      <alignment horizontal="center" vertical="center"/>
    </xf>
    <xf numFmtId="185" fontId="20" fillId="0" borderId="37" xfId="49" applyNumberFormat="1" applyFont="1" applyBorder="1" applyAlignment="1">
      <alignment vertical="center"/>
    </xf>
    <xf numFmtId="185" fontId="19" fillId="0" borderId="10" xfId="49" applyNumberFormat="1" applyFont="1" applyBorder="1" applyAlignment="1">
      <alignment horizontal="center" vertical="center"/>
    </xf>
    <xf numFmtId="185" fontId="17" fillId="0" borderId="38" xfId="49" applyNumberFormat="1" applyFont="1" applyBorder="1" applyAlignment="1">
      <alignment vertical="center"/>
    </xf>
    <xf numFmtId="185" fontId="16" fillId="0" borderId="27" xfId="49" applyNumberFormat="1" applyFont="1" applyFill="1" applyBorder="1" applyAlignment="1">
      <alignment horizontal="center" vertical="center" wrapText="1"/>
    </xf>
    <xf numFmtId="185" fontId="8" fillId="0" borderId="39" xfId="49" applyNumberFormat="1" applyFont="1" applyBorder="1" applyAlignment="1">
      <alignment vertical="center"/>
    </xf>
    <xf numFmtId="185" fontId="8" fillId="0" borderId="32" xfId="49" applyNumberFormat="1" applyFont="1" applyBorder="1" applyAlignment="1">
      <alignment horizontal="center" vertical="center"/>
    </xf>
    <xf numFmtId="185" fontId="8" fillId="0" borderId="33" xfId="49" applyNumberFormat="1" applyFont="1" applyBorder="1" applyAlignment="1">
      <alignment horizontal="center" vertical="center"/>
    </xf>
    <xf numFmtId="185" fontId="8" fillId="0" borderId="19" xfId="49" applyNumberFormat="1" applyFont="1" applyBorder="1" applyAlignment="1">
      <alignment horizontal="distributed" vertical="center" shrinkToFit="1"/>
    </xf>
    <xf numFmtId="185" fontId="8" fillId="0" borderId="32" xfId="49" applyNumberFormat="1" applyFont="1" applyBorder="1" applyAlignment="1">
      <alignment horizontal="right" vertical="center"/>
    </xf>
    <xf numFmtId="185" fontId="8" fillId="0" borderId="36" xfId="49" applyNumberFormat="1" applyFont="1" applyBorder="1" applyAlignment="1">
      <alignment horizontal="right" vertical="center"/>
    </xf>
    <xf numFmtId="185" fontId="8" fillId="0" borderId="11" xfId="49" applyNumberFormat="1" applyFont="1" applyBorder="1" applyAlignment="1">
      <alignment vertical="center"/>
    </xf>
    <xf numFmtId="185" fontId="14" fillId="0" borderId="11" xfId="49" applyNumberFormat="1" applyFont="1" applyBorder="1" applyAlignment="1">
      <alignment/>
    </xf>
    <xf numFmtId="185" fontId="8" fillId="0" borderId="31" xfId="49" applyNumberFormat="1" applyFont="1" applyFill="1" applyBorder="1" applyAlignment="1">
      <alignment horizontal="right" vertical="center"/>
    </xf>
    <xf numFmtId="185" fontId="8" fillId="0" borderId="20" xfId="49" applyNumberFormat="1" applyFont="1" applyFill="1" applyBorder="1" applyAlignment="1">
      <alignment horizontal="right" vertical="center"/>
    </xf>
    <xf numFmtId="185" fontId="8" fillId="0" borderId="17" xfId="49" applyNumberFormat="1" applyFont="1" applyFill="1" applyBorder="1" applyAlignment="1">
      <alignment horizontal="right" vertical="center"/>
    </xf>
    <xf numFmtId="185" fontId="8" fillId="0" borderId="0" xfId="49" applyNumberFormat="1" applyFont="1" applyFill="1" applyAlignment="1">
      <alignment/>
    </xf>
    <xf numFmtId="185" fontId="8" fillId="0" borderId="40" xfId="49" applyNumberFormat="1" applyFont="1" applyFill="1" applyBorder="1" applyAlignment="1">
      <alignment horizontal="right" vertical="center"/>
    </xf>
    <xf numFmtId="185" fontId="8" fillId="0" borderId="41" xfId="49" applyNumberFormat="1" applyFont="1" applyFill="1" applyBorder="1" applyAlignment="1">
      <alignment horizontal="right" vertical="center"/>
    </xf>
    <xf numFmtId="185" fontId="8" fillId="0" borderId="42" xfId="49" applyNumberFormat="1" applyFont="1" applyFill="1" applyBorder="1" applyAlignment="1">
      <alignment horizontal="right" vertical="center"/>
    </xf>
    <xf numFmtId="185" fontId="8" fillId="0" borderId="43" xfId="49" applyNumberFormat="1" applyFont="1" applyFill="1" applyBorder="1" applyAlignment="1">
      <alignment horizontal="right" vertical="center"/>
    </xf>
    <xf numFmtId="185" fontId="8" fillId="0" borderId="44" xfId="49" applyNumberFormat="1" applyFont="1" applyFill="1" applyBorder="1" applyAlignment="1">
      <alignment horizontal="right" vertical="center"/>
    </xf>
    <xf numFmtId="185" fontId="0" fillId="0" borderId="0" xfId="49" applyNumberFormat="1" applyFont="1" applyAlignment="1">
      <alignment/>
    </xf>
    <xf numFmtId="185" fontId="8" fillId="0" borderId="45" xfId="49" applyNumberFormat="1" applyFont="1" applyBorder="1" applyAlignment="1">
      <alignment vertical="center"/>
    </xf>
    <xf numFmtId="185" fontId="8" fillId="0" borderId="46" xfId="49" applyNumberFormat="1" applyFont="1" applyBorder="1" applyAlignment="1">
      <alignment vertical="center"/>
    </xf>
    <xf numFmtId="185" fontId="8" fillId="0" borderId="47" xfId="49" applyNumberFormat="1" applyFont="1" applyBorder="1" applyAlignment="1">
      <alignment vertical="center"/>
    </xf>
    <xf numFmtId="185" fontId="8" fillId="0" borderId="48" xfId="49" applyNumberFormat="1" applyFont="1" applyBorder="1" applyAlignment="1">
      <alignment vertical="center"/>
    </xf>
    <xf numFmtId="185" fontId="14" fillId="0" borderId="26" xfId="49" applyNumberFormat="1" applyFont="1" applyBorder="1" applyAlignment="1">
      <alignment vertical="center"/>
    </xf>
    <xf numFmtId="185" fontId="14" fillId="0" borderId="21" xfId="49" applyNumberFormat="1" applyFont="1" applyBorder="1" applyAlignment="1">
      <alignment vertical="center"/>
    </xf>
    <xf numFmtId="185" fontId="14" fillId="0" borderId="49" xfId="49" applyNumberFormat="1" applyFont="1" applyBorder="1" applyAlignment="1">
      <alignment vertical="center"/>
    </xf>
    <xf numFmtId="185" fontId="14" fillId="0" borderId="23" xfId="49" applyNumberFormat="1" applyFont="1" applyBorder="1" applyAlignment="1">
      <alignment vertical="center"/>
    </xf>
    <xf numFmtId="185" fontId="14" fillId="0" borderId="11" xfId="49" applyNumberFormat="1" applyFont="1" applyBorder="1" applyAlignment="1">
      <alignment vertical="center"/>
    </xf>
    <xf numFmtId="185" fontId="14" fillId="0" borderId="50" xfId="49" applyNumberFormat="1" applyFont="1" applyBorder="1" applyAlignment="1">
      <alignment/>
    </xf>
    <xf numFmtId="185" fontId="14" fillId="0" borderId="10" xfId="49" applyNumberFormat="1" applyFont="1" applyFill="1" applyBorder="1" applyAlignment="1">
      <alignment vertical="center"/>
    </xf>
    <xf numFmtId="185" fontId="14" fillId="0" borderId="26" xfId="49" applyNumberFormat="1" applyFont="1" applyFill="1" applyBorder="1" applyAlignment="1">
      <alignment vertical="center"/>
    </xf>
    <xf numFmtId="185" fontId="14" fillId="0" borderId="21" xfId="49" applyNumberFormat="1" applyFont="1" applyFill="1" applyBorder="1" applyAlignment="1">
      <alignment vertical="center"/>
    </xf>
    <xf numFmtId="185" fontId="8" fillId="0" borderId="46" xfId="49" applyNumberFormat="1" applyFont="1" applyFill="1" applyBorder="1" applyAlignment="1">
      <alignment vertical="center"/>
    </xf>
    <xf numFmtId="185" fontId="8" fillId="0" borderId="47" xfId="49" applyNumberFormat="1" applyFont="1" applyFill="1" applyBorder="1" applyAlignment="1">
      <alignment vertical="center"/>
    </xf>
    <xf numFmtId="185" fontId="8" fillId="0" borderId="39" xfId="49" applyNumberFormat="1" applyFont="1" applyFill="1" applyBorder="1" applyAlignment="1">
      <alignment vertical="center"/>
    </xf>
    <xf numFmtId="185" fontId="8" fillId="0" borderId="48" xfId="49" applyNumberFormat="1" applyFont="1" applyFill="1" applyBorder="1" applyAlignment="1">
      <alignment vertical="center"/>
    </xf>
    <xf numFmtId="185" fontId="4" fillId="0" borderId="51" xfId="49" applyNumberFormat="1" applyFont="1" applyFill="1" applyBorder="1" applyAlignment="1">
      <alignment horizontal="right" vertical="center"/>
    </xf>
    <xf numFmtId="185" fontId="4" fillId="0" borderId="52" xfId="49" applyNumberFormat="1" applyFont="1" applyFill="1" applyBorder="1" applyAlignment="1">
      <alignment horizontal="right" vertical="center"/>
    </xf>
    <xf numFmtId="185" fontId="8" fillId="0" borderId="53" xfId="49" applyNumberFormat="1" applyFont="1" applyFill="1" applyBorder="1" applyAlignment="1">
      <alignment vertical="center"/>
    </xf>
    <xf numFmtId="185" fontId="0" fillId="0" borderId="21" xfId="49" applyNumberFormat="1" applyFont="1" applyFill="1" applyBorder="1" applyAlignment="1">
      <alignment horizontal="center" vertical="center"/>
    </xf>
    <xf numFmtId="185" fontId="0" fillId="0" borderId="23" xfId="49" applyNumberFormat="1" applyFont="1" applyFill="1" applyBorder="1" applyAlignment="1">
      <alignment horizontal="center" vertical="center"/>
    </xf>
    <xf numFmtId="185" fontId="0" fillId="0" borderId="54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 vertical="center"/>
    </xf>
    <xf numFmtId="185" fontId="0" fillId="0" borderId="56" xfId="49" applyNumberFormat="1" applyFont="1" applyFill="1" applyBorder="1" applyAlignment="1">
      <alignment horizontal="distributed" vertical="center"/>
    </xf>
    <xf numFmtId="185" fontId="0" fillId="0" borderId="57" xfId="49" applyNumberFormat="1" applyFont="1" applyFill="1" applyBorder="1" applyAlignment="1">
      <alignment horizontal="distributed" vertical="center"/>
    </xf>
    <xf numFmtId="185" fontId="0" fillId="0" borderId="58" xfId="49" applyNumberFormat="1" applyFont="1" applyFill="1" applyBorder="1" applyAlignment="1">
      <alignment horizontal="distributed" vertical="center"/>
    </xf>
    <xf numFmtId="185" fontId="8" fillId="0" borderId="55" xfId="49" applyNumberFormat="1" applyFont="1" applyFill="1" applyBorder="1" applyAlignment="1">
      <alignment horizontal="distributed" vertical="center"/>
    </xf>
    <xf numFmtId="185" fontId="19" fillId="0" borderId="22" xfId="49" applyNumberFormat="1" applyFont="1" applyFill="1" applyBorder="1" applyAlignment="1">
      <alignment horizontal="center" vertical="center"/>
    </xf>
    <xf numFmtId="185" fontId="27" fillId="0" borderId="0" xfId="49" applyNumberFormat="1" applyFont="1" applyAlignment="1">
      <alignment/>
    </xf>
    <xf numFmtId="185" fontId="5" fillId="0" borderId="0" xfId="49" applyNumberFormat="1" applyFont="1" applyAlignment="1">
      <alignment horizontal="center"/>
    </xf>
    <xf numFmtId="185" fontId="4" fillId="0" borderId="59" xfId="49" applyNumberFormat="1" applyFont="1" applyFill="1" applyBorder="1" applyAlignment="1">
      <alignment vertical="center"/>
    </xf>
    <xf numFmtId="185" fontId="4" fillId="0" borderId="51" xfId="49" applyNumberFormat="1" applyFont="1" applyFill="1" applyBorder="1" applyAlignment="1">
      <alignment vertical="center"/>
    </xf>
    <xf numFmtId="185" fontId="4" fillId="0" borderId="60" xfId="49" applyNumberFormat="1" applyFont="1" applyFill="1" applyBorder="1" applyAlignment="1">
      <alignment vertical="center"/>
    </xf>
    <xf numFmtId="185" fontId="4" fillId="0" borderId="52" xfId="49" applyNumberFormat="1" applyFont="1" applyFill="1" applyBorder="1" applyAlignment="1">
      <alignment vertical="center"/>
    </xf>
    <xf numFmtId="185" fontId="14" fillId="0" borderId="61" xfId="49" applyNumberFormat="1" applyFont="1" applyBorder="1" applyAlignment="1">
      <alignment vertical="center"/>
    </xf>
    <xf numFmtId="185" fontId="4" fillId="0" borderId="61" xfId="49" applyNumberFormat="1" applyFont="1" applyBorder="1" applyAlignment="1">
      <alignment horizontal="distributed" vertical="center"/>
    </xf>
    <xf numFmtId="185" fontId="14" fillId="0" borderId="19" xfId="49" applyNumberFormat="1" applyFont="1" applyBorder="1" applyAlignment="1">
      <alignment vertical="center"/>
    </xf>
    <xf numFmtId="185" fontId="4" fillId="0" borderId="19" xfId="49" applyNumberFormat="1" applyFont="1" applyBorder="1" applyAlignment="1">
      <alignment horizontal="distributed"/>
    </xf>
    <xf numFmtId="185" fontId="14" fillId="0" borderId="19" xfId="49" applyNumberFormat="1" applyFont="1" applyFill="1" applyBorder="1" applyAlignment="1">
      <alignment vertical="center"/>
    </xf>
    <xf numFmtId="185" fontId="4" fillId="0" borderId="19" xfId="49" applyNumberFormat="1" applyFont="1" applyFill="1" applyBorder="1" applyAlignment="1">
      <alignment horizontal="distributed" vertical="center"/>
    </xf>
    <xf numFmtId="185" fontId="4" fillId="0" borderId="62" xfId="49" applyNumberFormat="1" applyFont="1" applyBorder="1" applyAlignment="1">
      <alignment horizontal="distributed" vertical="center"/>
    </xf>
    <xf numFmtId="185" fontId="4" fillId="0" borderId="0" xfId="49" applyNumberFormat="1" applyFont="1" applyAlignment="1">
      <alignment horizontal="distributed" vertical="center"/>
    </xf>
    <xf numFmtId="185" fontId="4" fillId="33" borderId="19" xfId="49" applyNumberFormat="1" applyFont="1" applyFill="1" applyBorder="1" applyAlignment="1">
      <alignment horizontal="distributed" vertical="center"/>
    </xf>
    <xf numFmtId="185" fontId="8" fillId="0" borderId="32" xfId="49" applyNumberFormat="1" applyFont="1" applyBorder="1" applyAlignment="1">
      <alignment vertical="center"/>
    </xf>
    <xf numFmtId="185" fontId="4" fillId="0" borderId="61" xfId="49" applyNumberFormat="1" applyFont="1" applyFill="1" applyBorder="1" applyAlignment="1">
      <alignment horizontal="distributed" vertical="center"/>
    </xf>
    <xf numFmtId="185" fontId="8" fillId="0" borderId="19" xfId="49" applyNumberFormat="1" applyFont="1" applyFill="1" applyBorder="1" applyAlignment="1">
      <alignment horizontal="distributed" vertical="center"/>
    </xf>
    <xf numFmtId="185" fontId="0" fillId="0" borderId="0" xfId="49" applyNumberFormat="1" applyFont="1" applyAlignment="1">
      <alignment vertical="center"/>
    </xf>
    <xf numFmtId="185" fontId="4" fillId="0" borderId="63" xfId="49" applyNumberFormat="1" applyFont="1" applyFill="1" applyBorder="1" applyAlignment="1">
      <alignment horizontal="distributed" vertical="center"/>
    </xf>
    <xf numFmtId="185" fontId="4" fillId="0" borderId="62" xfId="49" applyNumberFormat="1" applyFont="1" applyFill="1" applyBorder="1" applyAlignment="1">
      <alignment horizontal="distributed" vertical="center"/>
    </xf>
    <xf numFmtId="185" fontId="4" fillId="0" borderId="19" xfId="49" applyNumberFormat="1" applyFont="1" applyFill="1" applyBorder="1" applyAlignment="1">
      <alignment horizontal="center" vertical="center" shrinkToFit="1"/>
    </xf>
    <xf numFmtId="185" fontId="14" fillId="0" borderId="49" xfId="49" applyNumberFormat="1" applyFont="1" applyFill="1" applyBorder="1" applyAlignment="1">
      <alignment vertical="center"/>
    </xf>
    <xf numFmtId="185" fontId="4" fillId="0" borderId="19" xfId="49" applyNumberFormat="1" applyFont="1" applyFill="1" applyBorder="1" applyAlignment="1">
      <alignment vertical="center" shrinkToFit="1"/>
    </xf>
    <xf numFmtId="185" fontId="8" fillId="0" borderId="11" xfId="49" applyNumberFormat="1" applyFont="1" applyFill="1" applyBorder="1" applyAlignment="1">
      <alignment vertical="center"/>
    </xf>
    <xf numFmtId="185" fontId="8" fillId="0" borderId="32" xfId="49" applyNumberFormat="1" applyFont="1" applyFill="1" applyBorder="1" applyAlignment="1">
      <alignment horizontal="center" vertical="center"/>
    </xf>
    <xf numFmtId="185" fontId="8" fillId="0" borderId="33" xfId="49" applyNumberFormat="1" applyFont="1" applyFill="1" applyBorder="1" applyAlignment="1">
      <alignment horizontal="center" vertical="center"/>
    </xf>
    <xf numFmtId="185" fontId="14" fillId="0" borderId="23" xfId="49" applyNumberFormat="1" applyFont="1" applyFill="1" applyBorder="1" applyAlignment="1">
      <alignment vertical="center"/>
    </xf>
    <xf numFmtId="185" fontId="4" fillId="0" borderId="32" xfId="49" applyNumberFormat="1" applyFont="1" applyFill="1" applyBorder="1" applyAlignment="1">
      <alignment horizontal="center" vertical="center"/>
    </xf>
    <xf numFmtId="185" fontId="14" fillId="0" borderId="35" xfId="49" applyNumberFormat="1" applyFont="1" applyFill="1" applyBorder="1" applyAlignment="1">
      <alignment vertical="center"/>
    </xf>
    <xf numFmtId="185" fontId="4" fillId="0" borderId="64" xfId="49" applyNumberFormat="1" applyFont="1" applyFill="1" applyBorder="1" applyAlignment="1">
      <alignment horizontal="distributed" vertical="center"/>
    </xf>
    <xf numFmtId="185" fontId="14" fillId="0" borderId="54" xfId="49" applyNumberFormat="1" applyFont="1" applyFill="1" applyBorder="1" applyAlignment="1">
      <alignment vertical="center"/>
    </xf>
    <xf numFmtId="185" fontId="4" fillId="0" borderId="0" xfId="49" applyNumberFormat="1" applyFont="1" applyFill="1" applyBorder="1" applyAlignment="1">
      <alignment horizontal="distributed" vertical="center"/>
    </xf>
    <xf numFmtId="185" fontId="4" fillId="0" borderId="32" xfId="49" applyNumberFormat="1" applyFont="1" applyFill="1" applyBorder="1" applyAlignment="1">
      <alignment horizontal="distributed" vertical="center"/>
    </xf>
    <xf numFmtId="185" fontId="4" fillId="0" borderId="25" xfId="49" applyNumberFormat="1" applyFont="1" applyFill="1" applyBorder="1" applyAlignment="1">
      <alignment horizontal="distributed" vertical="center"/>
    </xf>
    <xf numFmtId="185" fontId="14" fillId="0" borderId="65" xfId="49" applyNumberFormat="1" applyFont="1" applyFill="1" applyBorder="1" applyAlignment="1">
      <alignment vertical="center"/>
    </xf>
    <xf numFmtId="185" fontId="14" fillId="0" borderId="45" xfId="49" applyNumberFormat="1" applyFont="1" applyFill="1" applyBorder="1" applyAlignment="1">
      <alignment vertical="center"/>
    </xf>
    <xf numFmtId="185" fontId="4" fillId="0" borderId="61" xfId="49" applyNumberFormat="1" applyFont="1" applyFill="1" applyBorder="1" applyAlignment="1">
      <alignment vertical="center" shrinkToFit="1"/>
    </xf>
    <xf numFmtId="185" fontId="3" fillId="0" borderId="19" xfId="49" applyNumberFormat="1" applyFont="1" applyFill="1" applyBorder="1" applyAlignment="1">
      <alignment horizontal="distributed" vertical="center" shrinkToFit="1"/>
    </xf>
    <xf numFmtId="185" fontId="14" fillId="0" borderId="46" xfId="49" applyNumberFormat="1" applyFont="1" applyFill="1" applyBorder="1" applyAlignment="1">
      <alignment vertical="center"/>
    </xf>
    <xf numFmtId="185" fontId="14" fillId="0" borderId="19" xfId="49" applyNumberFormat="1" applyFont="1" applyFill="1" applyBorder="1" applyAlignment="1">
      <alignment horizontal="distributed" vertical="center"/>
    </xf>
    <xf numFmtId="185" fontId="29" fillId="0" borderId="19" xfId="49" applyNumberFormat="1" applyFont="1" applyFill="1" applyBorder="1" applyAlignment="1">
      <alignment horizontal="distributed" vertical="center"/>
    </xf>
    <xf numFmtId="185" fontId="4" fillId="0" borderId="19" xfId="49" applyNumberFormat="1" applyFont="1" applyFill="1" applyBorder="1" applyAlignment="1">
      <alignment horizontal="distributed" vertical="center" shrinkToFit="1"/>
    </xf>
    <xf numFmtId="185" fontId="8" fillId="0" borderId="66" xfId="49" applyNumberFormat="1" applyFont="1" applyFill="1" applyBorder="1" applyAlignment="1">
      <alignment vertical="center"/>
    </xf>
    <xf numFmtId="185" fontId="8" fillId="0" borderId="45" xfId="49" applyNumberFormat="1" applyFont="1" applyFill="1" applyBorder="1" applyAlignment="1">
      <alignment vertical="center"/>
    </xf>
    <xf numFmtId="185" fontId="8" fillId="0" borderId="65" xfId="49" applyNumberFormat="1" applyFont="1" applyFill="1" applyBorder="1" applyAlignment="1">
      <alignment vertical="center"/>
    </xf>
    <xf numFmtId="185" fontId="8" fillId="0" borderId="31" xfId="49" applyNumberFormat="1" applyFont="1" applyFill="1" applyBorder="1" applyAlignment="1">
      <alignment vertical="center"/>
    </xf>
    <xf numFmtId="185" fontId="31" fillId="0" borderId="22" xfId="49" applyNumberFormat="1" applyFont="1" applyFill="1" applyBorder="1" applyAlignment="1">
      <alignment horizontal="center" vertical="center" wrapText="1"/>
    </xf>
    <xf numFmtId="185" fontId="31" fillId="0" borderId="18" xfId="49" applyNumberFormat="1" applyFont="1" applyFill="1" applyBorder="1" applyAlignment="1">
      <alignment horizontal="center" vertical="center" wrapText="1"/>
    </xf>
    <xf numFmtId="185" fontId="5" fillId="0" borderId="0" xfId="49" applyNumberFormat="1" applyFont="1" applyFill="1" applyAlignment="1">
      <alignment horizontal="left" vertical="center"/>
    </xf>
    <xf numFmtId="185" fontId="8" fillId="0" borderId="20" xfId="49" applyNumberFormat="1" applyFont="1" applyFill="1" applyBorder="1" applyAlignment="1">
      <alignment vertical="center"/>
    </xf>
    <xf numFmtId="185" fontId="8" fillId="0" borderId="67" xfId="49" applyNumberFormat="1" applyFont="1" applyFill="1" applyBorder="1" applyAlignment="1">
      <alignment vertical="center"/>
    </xf>
    <xf numFmtId="185" fontId="8" fillId="0" borderId="68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185" fontId="0" fillId="0" borderId="69" xfId="49" applyNumberFormat="1" applyFont="1" applyFill="1" applyBorder="1" applyAlignment="1">
      <alignment horizontal="center" vertical="center"/>
    </xf>
    <xf numFmtId="185" fontId="30" fillId="0" borderId="63" xfId="49" applyNumberFormat="1" applyFont="1" applyFill="1" applyBorder="1" applyAlignment="1">
      <alignment horizontal="distributed" vertical="center"/>
    </xf>
    <xf numFmtId="185" fontId="8" fillId="0" borderId="66" xfId="49" applyNumberFormat="1" applyFont="1" applyFill="1" applyBorder="1" applyAlignment="1">
      <alignment horizontal="right" vertical="center"/>
    </xf>
    <xf numFmtId="185" fontId="0" fillId="0" borderId="38" xfId="49" applyNumberFormat="1" applyFont="1" applyBorder="1" applyAlignment="1">
      <alignment horizontal="right" vertical="center"/>
    </xf>
    <xf numFmtId="185" fontId="0" fillId="0" borderId="38" xfId="49" applyNumberFormat="1" applyFont="1" applyBorder="1" applyAlignment="1">
      <alignment/>
    </xf>
    <xf numFmtId="185" fontId="0" fillId="0" borderId="35" xfId="49" applyNumberFormat="1" applyFont="1" applyBorder="1" applyAlignment="1">
      <alignment/>
    </xf>
    <xf numFmtId="185" fontId="0" fillId="0" borderId="3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/>
    </xf>
    <xf numFmtId="185" fontId="0" fillId="0" borderId="50" xfId="49" applyNumberFormat="1" applyFont="1" applyBorder="1" applyAlignment="1">
      <alignment horizontal="center"/>
    </xf>
    <xf numFmtId="185" fontId="0" fillId="0" borderId="0" xfId="49" applyNumberFormat="1" applyFont="1" applyAlignment="1">
      <alignment horizontal="center"/>
    </xf>
    <xf numFmtId="185" fontId="0" fillId="0" borderId="0" xfId="49" applyNumberFormat="1" applyFont="1" applyFill="1" applyAlignment="1">
      <alignment vertical="center"/>
    </xf>
    <xf numFmtId="185" fontId="0" fillId="0" borderId="21" xfId="49" applyNumberFormat="1" applyFont="1" applyFill="1" applyBorder="1" applyAlignment="1">
      <alignment horizontal="center" vertical="center"/>
    </xf>
    <xf numFmtId="185" fontId="31" fillId="0" borderId="16" xfId="49" applyNumberFormat="1" applyFont="1" applyFill="1" applyBorder="1" applyAlignment="1">
      <alignment horizontal="center" vertical="center" wrapText="1" shrinkToFit="1"/>
    </xf>
    <xf numFmtId="185" fontId="31" fillId="0" borderId="29" xfId="49" applyNumberFormat="1" applyFont="1" applyFill="1" applyBorder="1" applyAlignment="1">
      <alignment horizontal="center" vertical="center" wrapText="1" shrinkToFit="1"/>
    </xf>
    <xf numFmtId="185" fontId="0" fillId="0" borderId="34" xfId="49" applyNumberFormat="1" applyFont="1" applyFill="1" applyBorder="1" applyAlignment="1">
      <alignment horizontal="center" vertical="center"/>
    </xf>
    <xf numFmtId="185" fontId="3" fillId="0" borderId="11" xfId="49" applyNumberFormat="1" applyFont="1" applyFill="1" applyBorder="1" applyAlignment="1">
      <alignment horizontal="center" vertical="center"/>
    </xf>
    <xf numFmtId="185" fontId="0" fillId="0" borderId="11" xfId="49" applyNumberFormat="1" applyFont="1" applyFill="1" applyBorder="1" applyAlignment="1">
      <alignment horizontal="center"/>
    </xf>
    <xf numFmtId="185" fontId="8" fillId="0" borderId="39" xfId="49" applyNumberFormat="1" applyFont="1" applyFill="1" applyBorder="1" applyAlignment="1">
      <alignment horizontal="center" vertical="center"/>
    </xf>
    <xf numFmtId="185" fontId="4" fillId="0" borderId="10" xfId="49" applyNumberFormat="1" applyFont="1" applyFill="1" applyBorder="1" applyAlignment="1">
      <alignment horizontal="left" vertical="top"/>
    </xf>
    <xf numFmtId="185" fontId="0" fillId="0" borderId="38" xfId="49" applyNumberFormat="1" applyFont="1" applyFill="1" applyBorder="1" applyAlignment="1">
      <alignment horizontal="right" vertical="center"/>
    </xf>
    <xf numFmtId="185" fontId="4" fillId="0" borderId="11" xfId="49" applyNumberFormat="1" applyFont="1" applyFill="1" applyBorder="1" applyAlignment="1">
      <alignment vertical="top"/>
    </xf>
    <xf numFmtId="185" fontId="14" fillId="0" borderId="50" xfId="49" applyNumberFormat="1" applyFont="1" applyFill="1" applyBorder="1" applyAlignment="1">
      <alignment/>
    </xf>
    <xf numFmtId="185" fontId="4" fillId="0" borderId="10" xfId="49" applyNumberFormat="1" applyFont="1" applyFill="1" applyBorder="1" applyAlignment="1">
      <alignment vertical="top"/>
    </xf>
    <xf numFmtId="185" fontId="8" fillId="0" borderId="2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27" fillId="0" borderId="35" xfId="49" applyNumberFormat="1" applyFont="1" applyFill="1" applyBorder="1" applyAlignment="1">
      <alignment/>
    </xf>
    <xf numFmtId="185" fontId="0" fillId="0" borderId="37" xfId="49" applyNumberFormat="1" applyFont="1" applyFill="1" applyBorder="1" applyAlignment="1">
      <alignment horizontal="right" vertical="center"/>
    </xf>
    <xf numFmtId="185" fontId="0" fillId="0" borderId="32" xfId="49" applyNumberFormat="1" applyFont="1" applyFill="1" applyBorder="1" applyAlignment="1">
      <alignment/>
    </xf>
    <xf numFmtId="185" fontId="0" fillId="0" borderId="50" xfId="49" applyNumberFormat="1" applyFont="1" applyFill="1" applyBorder="1" applyAlignment="1">
      <alignment horizontal="center"/>
    </xf>
    <xf numFmtId="185" fontId="0" fillId="0" borderId="35" xfId="49" applyNumberFormat="1" applyFont="1" applyFill="1" applyBorder="1" applyAlignment="1">
      <alignment/>
    </xf>
    <xf numFmtId="185" fontId="14" fillId="0" borderId="0" xfId="49" applyNumberFormat="1" applyFont="1" applyFill="1" applyAlignment="1">
      <alignment/>
    </xf>
    <xf numFmtId="185" fontId="12" fillId="0" borderId="0" xfId="49" applyNumberFormat="1" applyFont="1" applyFill="1" applyAlignment="1">
      <alignment horizontal="left" vertical="center"/>
    </xf>
    <xf numFmtId="185" fontId="13" fillId="0" borderId="0" xfId="49" applyNumberFormat="1" applyFont="1" applyFill="1" applyAlignment="1">
      <alignment horizontal="right" vertical="center"/>
    </xf>
    <xf numFmtId="185" fontId="5" fillId="0" borderId="0" xfId="49" applyNumberFormat="1" applyFont="1" applyFill="1" applyAlignment="1">
      <alignment horizontal="center"/>
    </xf>
    <xf numFmtId="185" fontId="4" fillId="0" borderId="26" xfId="49" applyNumberFormat="1" applyFont="1" applyFill="1" applyBorder="1" applyAlignment="1">
      <alignment horizontal="center" vertical="center"/>
    </xf>
    <xf numFmtId="185" fontId="14" fillId="0" borderId="26" xfId="49" applyNumberFormat="1" applyFont="1" applyFill="1" applyBorder="1" applyAlignment="1">
      <alignment/>
    </xf>
    <xf numFmtId="185" fontId="8" fillId="0" borderId="61" xfId="49" applyNumberFormat="1" applyFont="1" applyFill="1" applyBorder="1" applyAlignment="1">
      <alignment horizontal="distributed" vertical="center"/>
    </xf>
    <xf numFmtId="185" fontId="19" fillId="0" borderId="16" xfId="49" applyNumberFormat="1" applyFont="1" applyFill="1" applyBorder="1" applyAlignment="1">
      <alignment horizontal="center" vertical="center"/>
    </xf>
    <xf numFmtId="185" fontId="14" fillId="0" borderId="61" xfId="49" applyNumberFormat="1" applyFont="1" applyFill="1" applyBorder="1" applyAlignment="1">
      <alignment vertical="center"/>
    </xf>
    <xf numFmtId="185" fontId="4" fillId="0" borderId="21" xfId="49" applyNumberFormat="1" applyFont="1" applyFill="1" applyBorder="1" applyAlignment="1">
      <alignment horizontal="center" vertical="center"/>
    </xf>
    <xf numFmtId="185" fontId="14" fillId="0" borderId="21" xfId="49" applyNumberFormat="1" applyFont="1" applyFill="1" applyBorder="1" applyAlignment="1">
      <alignment/>
    </xf>
    <xf numFmtId="185" fontId="19" fillId="0" borderId="22" xfId="49" applyNumberFormat="1" applyFont="1" applyFill="1" applyBorder="1" applyAlignment="1">
      <alignment horizontal="center" vertical="center" wrapText="1"/>
    </xf>
    <xf numFmtId="185" fontId="8" fillId="0" borderId="20" xfId="49" applyNumberFormat="1" applyFont="1" applyFill="1" applyBorder="1" applyAlignment="1">
      <alignment horizontal="right" vertical="center" wrapText="1"/>
    </xf>
    <xf numFmtId="185" fontId="14" fillId="0" borderId="48" xfId="49" applyNumberFormat="1" applyFont="1" applyFill="1" applyBorder="1" applyAlignment="1">
      <alignment vertical="center"/>
    </xf>
    <xf numFmtId="185" fontId="4" fillId="0" borderId="19" xfId="49" applyNumberFormat="1" applyFont="1" applyFill="1" applyBorder="1" applyAlignment="1">
      <alignment horizontal="distributed"/>
    </xf>
    <xf numFmtId="185" fontId="19" fillId="0" borderId="22" xfId="49" applyNumberFormat="1" applyFont="1" applyFill="1" applyBorder="1" applyAlignment="1">
      <alignment horizontal="center"/>
    </xf>
    <xf numFmtId="185" fontId="21" fillId="0" borderId="21" xfId="49" applyNumberFormat="1" applyFont="1" applyFill="1" applyBorder="1" applyAlignment="1">
      <alignment horizontal="center" vertical="center" wrapText="1"/>
    </xf>
    <xf numFmtId="185" fontId="8" fillId="0" borderId="19" xfId="49" applyNumberFormat="1" applyFont="1" applyFill="1" applyBorder="1" applyAlignment="1">
      <alignment horizontal="right" vertical="center"/>
    </xf>
    <xf numFmtId="185" fontId="14" fillId="0" borderId="68" xfId="49" applyNumberFormat="1" applyFont="1" applyFill="1" applyBorder="1" applyAlignment="1">
      <alignment vertical="center"/>
    </xf>
    <xf numFmtId="185" fontId="8" fillId="0" borderId="11" xfId="49" applyNumberFormat="1" applyFont="1" applyFill="1" applyBorder="1" applyAlignment="1">
      <alignment horizontal="center" vertical="center"/>
    </xf>
    <xf numFmtId="185" fontId="14" fillId="0" borderId="11" xfId="49" applyNumberFormat="1" applyFont="1" applyFill="1" applyBorder="1" applyAlignment="1">
      <alignment/>
    </xf>
    <xf numFmtId="185" fontId="14" fillId="0" borderId="11" xfId="49" applyNumberFormat="1" applyFont="1" applyFill="1" applyBorder="1" applyAlignment="1">
      <alignment vertical="center"/>
    </xf>
    <xf numFmtId="185" fontId="8" fillId="0" borderId="32" xfId="49" applyNumberFormat="1" applyFont="1" applyFill="1" applyBorder="1" applyAlignment="1">
      <alignment vertical="center"/>
    </xf>
    <xf numFmtId="185" fontId="28" fillId="0" borderId="0" xfId="49" applyNumberFormat="1" applyFont="1" applyFill="1" applyAlignment="1">
      <alignment horizontal="left" vertical="center"/>
    </xf>
    <xf numFmtId="185" fontId="14" fillId="0" borderId="10" xfId="49" applyNumberFormat="1" applyFont="1" applyFill="1" applyBorder="1" applyAlignment="1">
      <alignment/>
    </xf>
    <xf numFmtId="185" fontId="8" fillId="0" borderId="62" xfId="49" applyNumberFormat="1" applyFont="1" applyFill="1" applyBorder="1" applyAlignment="1">
      <alignment horizontal="distributed" vertical="center"/>
    </xf>
    <xf numFmtId="185" fontId="14" fillId="0" borderId="25" xfId="49" applyNumberFormat="1" applyFont="1" applyFill="1" applyBorder="1" applyAlignment="1">
      <alignment vertical="center"/>
    </xf>
    <xf numFmtId="185" fontId="19" fillId="0" borderId="27" xfId="49" applyNumberFormat="1" applyFont="1" applyFill="1" applyBorder="1" applyAlignment="1">
      <alignment horizontal="center" vertical="center"/>
    </xf>
    <xf numFmtId="185" fontId="14" fillId="0" borderId="49" xfId="49" applyNumberFormat="1" applyFont="1" applyFill="1" applyBorder="1" applyAlignment="1">
      <alignment/>
    </xf>
    <xf numFmtId="185" fontId="14" fillId="0" borderId="62" xfId="49" applyNumberFormat="1" applyFont="1" applyFill="1" applyBorder="1" applyAlignment="1">
      <alignment vertical="center"/>
    </xf>
    <xf numFmtId="185" fontId="14" fillId="0" borderId="47" xfId="49" applyNumberFormat="1" applyFont="1" applyFill="1" applyBorder="1" applyAlignment="1">
      <alignment vertical="center"/>
    </xf>
    <xf numFmtId="185" fontId="19" fillId="0" borderId="18" xfId="49" applyNumberFormat="1" applyFont="1" applyFill="1" applyBorder="1" applyAlignment="1">
      <alignment horizontal="center" vertical="center"/>
    </xf>
    <xf numFmtId="185" fontId="4" fillId="0" borderId="23" xfId="49" applyNumberFormat="1" applyFont="1" applyFill="1" applyBorder="1" applyAlignment="1">
      <alignment horizontal="center" vertical="center"/>
    </xf>
    <xf numFmtId="185" fontId="14" fillId="0" borderId="23" xfId="49" applyNumberFormat="1" applyFont="1" applyFill="1" applyBorder="1" applyAlignment="1">
      <alignment/>
    </xf>
    <xf numFmtId="185" fontId="8" fillId="0" borderId="63" xfId="49" applyNumberFormat="1" applyFont="1" applyFill="1" applyBorder="1" applyAlignment="1">
      <alignment horizontal="distributed" vertical="center"/>
    </xf>
    <xf numFmtId="185" fontId="8" fillId="0" borderId="63" xfId="49" applyNumberFormat="1" applyFont="1" applyFill="1" applyBorder="1" applyAlignment="1">
      <alignment horizontal="right" vertical="center"/>
    </xf>
    <xf numFmtId="185" fontId="14" fillId="0" borderId="63" xfId="49" applyNumberFormat="1" applyFont="1" applyFill="1" applyBorder="1" applyAlignment="1">
      <alignment vertical="center"/>
    </xf>
    <xf numFmtId="185" fontId="19" fillId="0" borderId="29" xfId="49" applyNumberFormat="1" applyFont="1" applyFill="1" applyBorder="1" applyAlignment="1">
      <alignment horizontal="center" vertical="center"/>
    </xf>
    <xf numFmtId="185" fontId="4" fillId="0" borderId="10" xfId="49" applyNumberFormat="1" applyFont="1" applyFill="1" applyBorder="1" applyAlignment="1">
      <alignment horizontal="center" vertical="center" wrapText="1" shrinkToFit="1"/>
    </xf>
    <xf numFmtId="185" fontId="4" fillId="0" borderId="21" xfId="49" applyNumberFormat="1" applyFont="1" applyFill="1" applyBorder="1" applyAlignment="1">
      <alignment horizontal="center" vertical="center" wrapText="1"/>
    </xf>
    <xf numFmtId="185" fontId="21" fillId="0" borderId="22" xfId="49" applyNumberFormat="1" applyFont="1" applyFill="1" applyBorder="1" applyAlignment="1">
      <alignment horizontal="center" vertical="center"/>
    </xf>
    <xf numFmtId="185" fontId="8" fillId="0" borderId="11" xfId="49" applyNumberFormat="1" applyFont="1" applyFill="1" applyBorder="1" applyAlignment="1">
      <alignment/>
    </xf>
    <xf numFmtId="185" fontId="14" fillId="0" borderId="0" xfId="49" applyNumberFormat="1" applyFont="1" applyFill="1" applyBorder="1" applyAlignment="1">
      <alignment/>
    </xf>
    <xf numFmtId="185" fontId="8" fillId="0" borderId="0" xfId="49" applyNumberFormat="1" applyFont="1" applyFill="1" applyBorder="1" applyAlignment="1">
      <alignment horizontal="center" vertical="center"/>
    </xf>
    <xf numFmtId="185" fontId="8" fillId="0" borderId="0" xfId="49" applyNumberFormat="1" applyFont="1" applyFill="1" applyBorder="1" applyAlignment="1">
      <alignment horizontal="right" vertical="center"/>
    </xf>
    <xf numFmtId="185" fontId="8" fillId="0" borderId="0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horizontal="center" vertical="center"/>
    </xf>
    <xf numFmtId="185" fontId="14" fillId="0" borderId="0" xfId="49" applyNumberFormat="1" applyFont="1" applyFill="1" applyBorder="1" applyAlignment="1">
      <alignment vertical="center"/>
    </xf>
    <xf numFmtId="185" fontId="8" fillId="0" borderId="0" xfId="49" applyNumberFormat="1" applyFont="1" applyFill="1" applyBorder="1" applyAlignment="1">
      <alignment/>
    </xf>
    <xf numFmtId="185" fontId="10" fillId="0" borderId="34" xfId="49" applyNumberFormat="1" applyFont="1" applyFill="1" applyBorder="1" applyAlignment="1">
      <alignment horizontal="center"/>
    </xf>
    <xf numFmtId="185" fontId="10" fillId="0" borderId="25" xfId="49" applyNumberFormat="1" applyFont="1" applyFill="1" applyBorder="1" applyAlignment="1">
      <alignment/>
    </xf>
    <xf numFmtId="185" fontId="8" fillId="0" borderId="25" xfId="49" applyNumberFormat="1" applyFont="1" applyFill="1" applyBorder="1" applyAlignment="1">
      <alignment/>
    </xf>
    <xf numFmtId="185" fontId="14" fillId="0" borderId="25" xfId="49" applyNumberFormat="1" applyFont="1" applyFill="1" applyBorder="1" applyAlignment="1">
      <alignment/>
    </xf>
    <xf numFmtId="185" fontId="10" fillId="0" borderId="38" xfId="49" applyNumberFormat="1" applyFont="1" applyFill="1" applyBorder="1" applyAlignment="1">
      <alignment/>
    </xf>
    <xf numFmtId="185" fontId="10" fillId="0" borderId="0" xfId="49" applyNumberFormat="1" applyFont="1" applyFill="1" applyAlignment="1">
      <alignment/>
    </xf>
    <xf numFmtId="185" fontId="10" fillId="0" borderId="24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>
      <alignment/>
    </xf>
    <xf numFmtId="185" fontId="8" fillId="0" borderId="0" xfId="49" applyNumberFormat="1" applyFont="1" applyFill="1" applyBorder="1" applyAlignment="1">
      <alignment/>
    </xf>
    <xf numFmtId="185" fontId="14" fillId="0" borderId="0" xfId="49" applyNumberFormat="1" applyFont="1" applyFill="1" applyBorder="1" applyAlignment="1">
      <alignment/>
    </xf>
    <xf numFmtId="185" fontId="10" fillId="0" borderId="70" xfId="49" applyNumberFormat="1" applyFont="1" applyFill="1" applyBorder="1" applyAlignment="1">
      <alignment/>
    </xf>
    <xf numFmtId="185" fontId="10" fillId="0" borderId="35" xfId="49" applyNumberFormat="1" applyFont="1" applyFill="1" applyBorder="1" applyAlignment="1">
      <alignment/>
    </xf>
    <xf numFmtId="185" fontId="10" fillId="0" borderId="36" xfId="49" applyNumberFormat="1" applyFont="1" applyFill="1" applyBorder="1" applyAlignment="1">
      <alignment/>
    </xf>
    <xf numFmtId="185" fontId="8" fillId="0" borderId="36" xfId="49" applyNumberFormat="1" applyFont="1" applyFill="1" applyBorder="1" applyAlignment="1">
      <alignment/>
    </xf>
    <xf numFmtId="185" fontId="14" fillId="0" borderId="36" xfId="49" applyNumberFormat="1" applyFont="1" applyFill="1" applyBorder="1" applyAlignment="1">
      <alignment/>
    </xf>
    <xf numFmtId="185" fontId="10" fillId="0" borderId="37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 horizontal="center"/>
    </xf>
    <xf numFmtId="185" fontId="8" fillId="0" borderId="0" xfId="49" applyNumberFormat="1" applyFont="1" applyFill="1" applyAlignment="1">
      <alignment horizontal="center"/>
    </xf>
    <xf numFmtId="185" fontId="26" fillId="0" borderId="25" xfId="49" applyNumberFormat="1" applyFont="1" applyFill="1" applyBorder="1" applyAlignment="1">
      <alignment/>
    </xf>
    <xf numFmtId="185" fontId="26" fillId="0" borderId="0" xfId="49" applyNumberFormat="1" applyFont="1" applyFill="1" applyBorder="1" applyAlignment="1">
      <alignment/>
    </xf>
    <xf numFmtId="185" fontId="26" fillId="0" borderId="36" xfId="49" applyNumberFormat="1" applyFont="1" applyFill="1" applyBorder="1" applyAlignment="1">
      <alignment/>
    </xf>
    <xf numFmtId="185" fontId="18" fillId="0" borderId="24" xfId="49" applyNumberFormat="1" applyFont="1" applyBorder="1" applyAlignment="1">
      <alignment horizontal="left" vertical="center"/>
    </xf>
    <xf numFmtId="185" fontId="18" fillId="0" borderId="0" xfId="49" applyNumberFormat="1" applyFont="1" applyBorder="1" applyAlignment="1">
      <alignment horizontal="left" vertical="center"/>
    </xf>
    <xf numFmtId="185" fontId="18" fillId="0" borderId="70" xfId="49" applyNumberFormat="1" applyFont="1" applyBorder="1" applyAlignment="1">
      <alignment horizontal="left" vertical="center"/>
    </xf>
    <xf numFmtId="185" fontId="18" fillId="0" borderId="24" xfId="49" applyNumberFormat="1" applyFont="1" applyBorder="1" applyAlignment="1">
      <alignment horizontal="distributed" vertical="center"/>
    </xf>
    <xf numFmtId="185" fontId="19" fillId="0" borderId="0" xfId="49" applyNumberFormat="1" applyFont="1" applyBorder="1" applyAlignment="1">
      <alignment horizontal="center" vertical="center"/>
    </xf>
    <xf numFmtId="185" fontId="17" fillId="0" borderId="70" xfId="49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85" fontId="0" fillId="0" borderId="25" xfId="49" applyNumberFormat="1" applyFont="1" applyFill="1" applyBorder="1" applyAlignment="1">
      <alignment/>
    </xf>
    <xf numFmtId="185" fontId="5" fillId="0" borderId="38" xfId="49" applyNumberFormat="1" applyFont="1" applyFill="1" applyBorder="1" applyAlignment="1">
      <alignment horizontal="center" vertical="center"/>
    </xf>
    <xf numFmtId="185" fontId="0" fillId="0" borderId="35" xfId="49" applyNumberFormat="1" applyFont="1" applyFill="1" applyBorder="1" applyAlignment="1">
      <alignment horizontal="center"/>
    </xf>
    <xf numFmtId="185" fontId="0" fillId="0" borderId="36" xfId="49" applyNumberFormat="1" applyFont="1" applyFill="1" applyBorder="1" applyAlignment="1">
      <alignment horizontal="center"/>
    </xf>
    <xf numFmtId="185" fontId="4" fillId="0" borderId="32" xfId="49" applyNumberFormat="1" applyFont="1" applyFill="1" applyBorder="1" applyAlignment="1">
      <alignment shrinkToFit="1"/>
    </xf>
    <xf numFmtId="185" fontId="4" fillId="0" borderId="71" xfId="49" applyNumberFormat="1" applyFont="1" applyFill="1" applyBorder="1" applyAlignment="1">
      <alignment horizontal="right" vertical="center"/>
    </xf>
    <xf numFmtId="185" fontId="4" fillId="0" borderId="60" xfId="49" applyNumberFormat="1" applyFont="1" applyFill="1" applyBorder="1" applyAlignment="1">
      <alignment horizontal="right" vertical="center"/>
    </xf>
    <xf numFmtId="185" fontId="5" fillId="0" borderId="10" xfId="49" applyNumberFormat="1" applyFont="1" applyFill="1" applyBorder="1" applyAlignment="1">
      <alignment horizontal="center" vertical="center"/>
    </xf>
    <xf numFmtId="185" fontId="5" fillId="0" borderId="24" xfId="49" applyNumberFormat="1" applyFont="1" applyFill="1" applyBorder="1" applyAlignment="1">
      <alignment horizontal="center" vertical="center"/>
    </xf>
    <xf numFmtId="185" fontId="9" fillId="0" borderId="0" xfId="49" applyNumberFormat="1" applyFont="1" applyFill="1" applyBorder="1" applyAlignment="1">
      <alignment vertical="center"/>
    </xf>
    <xf numFmtId="185" fontId="11" fillId="0" borderId="0" xfId="49" applyNumberFormat="1" applyFont="1" applyFill="1" applyBorder="1" applyAlignment="1">
      <alignment vertical="center"/>
    </xf>
    <xf numFmtId="185" fontId="5" fillId="0" borderId="35" xfId="49" applyNumberFormat="1" applyFont="1" applyFill="1" applyBorder="1" applyAlignment="1">
      <alignment horizontal="center" vertical="center"/>
    </xf>
    <xf numFmtId="185" fontId="9" fillId="0" borderId="36" xfId="49" applyNumberFormat="1" applyFont="1" applyFill="1" applyBorder="1" applyAlignment="1">
      <alignment vertical="center"/>
    </xf>
    <xf numFmtId="185" fontId="11" fillId="0" borderId="36" xfId="49" applyNumberFormat="1" applyFont="1" applyFill="1" applyBorder="1" applyAlignment="1">
      <alignment vertical="center"/>
    </xf>
    <xf numFmtId="185" fontId="11" fillId="0" borderId="37" xfId="49" applyNumberFormat="1" applyFont="1" applyFill="1" applyBorder="1" applyAlignment="1">
      <alignment vertical="center"/>
    </xf>
    <xf numFmtId="185" fontId="27" fillId="0" borderId="0" xfId="49" applyNumberFormat="1" applyFont="1" applyFill="1" applyAlignment="1">
      <alignment/>
    </xf>
    <xf numFmtId="185" fontId="8" fillId="0" borderId="42" xfId="49" applyNumberFormat="1" applyFont="1" applyFill="1" applyBorder="1" applyAlignment="1">
      <alignment horizontal="right" vertical="center" wrapText="1"/>
    </xf>
    <xf numFmtId="185" fontId="4" fillId="0" borderId="10" xfId="49" applyNumberFormat="1" applyFont="1" applyFill="1" applyBorder="1" applyAlignment="1">
      <alignment horizontal="center" vertical="center"/>
    </xf>
    <xf numFmtId="185" fontId="19" fillId="0" borderId="16" xfId="49" applyNumberFormat="1" applyFont="1" applyFill="1" applyBorder="1" applyAlignment="1">
      <alignment horizontal="center" vertical="center" wrapText="1"/>
    </xf>
    <xf numFmtId="185" fontId="4" fillId="0" borderId="35" xfId="49" applyNumberFormat="1" applyFont="1" applyFill="1" applyBorder="1" applyAlignment="1">
      <alignment horizontal="center" vertical="center"/>
    </xf>
    <xf numFmtId="185" fontId="14" fillId="0" borderId="54" xfId="49" applyNumberFormat="1" applyFont="1" applyFill="1" applyBorder="1" applyAlignment="1">
      <alignment/>
    </xf>
    <xf numFmtId="185" fontId="8" fillId="0" borderId="64" xfId="49" applyNumberFormat="1" applyFont="1" applyFill="1" applyBorder="1" applyAlignment="1">
      <alignment horizontal="distributed" vertical="center"/>
    </xf>
    <xf numFmtId="185" fontId="14" fillId="0" borderId="64" xfId="49" applyNumberFormat="1" applyFont="1" applyFill="1" applyBorder="1" applyAlignment="1">
      <alignment vertical="center"/>
    </xf>
    <xf numFmtId="185" fontId="19" fillId="0" borderId="30" xfId="49" applyNumberFormat="1" applyFont="1" applyFill="1" applyBorder="1" applyAlignment="1">
      <alignment horizontal="center" vertical="center"/>
    </xf>
    <xf numFmtId="185" fontId="4" fillId="0" borderId="11" xfId="49" applyNumberFormat="1" applyFont="1" applyFill="1" applyBorder="1" applyAlignment="1">
      <alignment horizontal="center" vertical="center"/>
    </xf>
    <xf numFmtId="185" fontId="8" fillId="0" borderId="32" xfId="49" applyNumberFormat="1" applyFont="1" applyFill="1" applyBorder="1" applyAlignment="1">
      <alignment horizontal="distributed" vertical="center"/>
    </xf>
    <xf numFmtId="185" fontId="14" fillId="0" borderId="32" xfId="49" applyNumberFormat="1" applyFont="1" applyFill="1" applyBorder="1" applyAlignment="1">
      <alignment vertical="center"/>
    </xf>
    <xf numFmtId="185" fontId="14" fillId="0" borderId="39" xfId="49" applyNumberFormat="1" applyFont="1" applyFill="1" applyBorder="1" applyAlignment="1">
      <alignment vertical="center"/>
    </xf>
    <xf numFmtId="185" fontId="19" fillId="0" borderId="33" xfId="49" applyNumberFormat="1" applyFont="1" applyFill="1" applyBorder="1" applyAlignment="1">
      <alignment horizontal="center" vertical="center"/>
    </xf>
    <xf numFmtId="185" fontId="21" fillId="0" borderId="33" xfId="49" applyNumberFormat="1" applyFont="1" applyFill="1" applyBorder="1" applyAlignment="1">
      <alignment horizontal="center" vertical="center"/>
    </xf>
    <xf numFmtId="185" fontId="14" fillId="0" borderId="61" xfId="49" applyNumberFormat="1" applyFont="1" applyFill="1" applyBorder="1" applyAlignment="1">
      <alignment horizontal="distributed" vertical="center"/>
    </xf>
    <xf numFmtId="185" fontId="8" fillId="0" borderId="36" xfId="49" applyNumberFormat="1" applyFont="1" applyFill="1" applyBorder="1" applyAlignment="1">
      <alignment/>
    </xf>
    <xf numFmtId="185" fontId="0" fillId="0" borderId="36" xfId="49" applyNumberFormat="1" applyFont="1" applyFill="1" applyBorder="1" applyAlignment="1">
      <alignment/>
    </xf>
    <xf numFmtId="185" fontId="14" fillId="0" borderId="36" xfId="49" applyNumberFormat="1" applyFont="1" applyFill="1" applyBorder="1" applyAlignment="1">
      <alignment/>
    </xf>
    <xf numFmtId="185" fontId="0" fillId="0" borderId="37" xfId="49" applyNumberFormat="1" applyFont="1" applyFill="1" applyBorder="1" applyAlignment="1">
      <alignment/>
    </xf>
    <xf numFmtId="185" fontId="8" fillId="0" borderId="19" xfId="49" applyNumberFormat="1" applyFont="1" applyFill="1" applyBorder="1" applyAlignment="1">
      <alignment/>
    </xf>
    <xf numFmtId="185" fontId="14" fillId="0" borderId="19" xfId="49" applyNumberFormat="1" applyFont="1" applyFill="1" applyBorder="1" applyAlignment="1">
      <alignment/>
    </xf>
    <xf numFmtId="185" fontId="8" fillId="0" borderId="20" xfId="49" applyNumberFormat="1" applyFont="1" applyFill="1" applyBorder="1" applyAlignment="1">
      <alignment/>
    </xf>
    <xf numFmtId="185" fontId="8" fillId="0" borderId="23" xfId="49" applyNumberFormat="1" applyFont="1" applyFill="1" applyBorder="1" applyAlignment="1">
      <alignment horizontal="center" vertical="center"/>
    </xf>
    <xf numFmtId="185" fontId="4" fillId="0" borderId="10" xfId="49" applyNumberFormat="1" applyFont="1" applyFill="1" applyBorder="1" applyAlignment="1">
      <alignment vertical="center"/>
    </xf>
    <xf numFmtId="185" fontId="4" fillId="0" borderId="21" xfId="49" applyNumberFormat="1" applyFont="1" applyFill="1" applyBorder="1" applyAlignment="1">
      <alignment vertical="center"/>
    </xf>
    <xf numFmtId="185" fontId="8" fillId="0" borderId="41" xfId="49" applyNumberFormat="1" applyFont="1" applyFill="1" applyBorder="1" applyAlignment="1">
      <alignment horizontal="right" vertical="center" wrapText="1"/>
    </xf>
    <xf numFmtId="185" fontId="4" fillId="0" borderId="11" xfId="49" applyNumberFormat="1" applyFont="1" applyFill="1" applyBorder="1" applyAlignment="1">
      <alignment/>
    </xf>
    <xf numFmtId="185" fontId="4" fillId="0" borderId="10" xfId="49" applyNumberFormat="1" applyFont="1" applyFill="1" applyBorder="1" applyAlignment="1">
      <alignment horizontal="center" vertical="center" wrapText="1"/>
    </xf>
    <xf numFmtId="185" fontId="8" fillId="0" borderId="36" xfId="49" applyNumberFormat="1" applyFont="1" applyFill="1" applyBorder="1" applyAlignment="1">
      <alignment horizontal="distributed" vertical="center"/>
    </xf>
    <xf numFmtId="185" fontId="16" fillId="0" borderId="72" xfId="49" applyNumberFormat="1" applyFont="1" applyFill="1" applyBorder="1" applyAlignment="1">
      <alignment horizontal="center" vertical="center"/>
    </xf>
    <xf numFmtId="185" fontId="8" fillId="0" borderId="73" xfId="49" applyNumberFormat="1" applyFont="1" applyFill="1" applyBorder="1" applyAlignment="1">
      <alignment vertical="center"/>
    </xf>
    <xf numFmtId="185" fontId="14" fillId="0" borderId="36" xfId="49" applyNumberFormat="1" applyFont="1" applyFill="1" applyBorder="1" applyAlignment="1">
      <alignment vertical="center"/>
    </xf>
    <xf numFmtId="185" fontId="4" fillId="0" borderId="36" xfId="49" applyNumberFormat="1" applyFont="1" applyFill="1" applyBorder="1" applyAlignment="1">
      <alignment horizontal="distributed" vertical="center"/>
    </xf>
    <xf numFmtId="185" fontId="14" fillId="0" borderId="73" xfId="49" applyNumberFormat="1" applyFont="1" applyFill="1" applyBorder="1" applyAlignment="1">
      <alignment vertical="center"/>
    </xf>
    <xf numFmtId="185" fontId="19" fillId="0" borderId="72" xfId="49" applyNumberFormat="1" applyFont="1" applyFill="1" applyBorder="1" applyAlignment="1">
      <alignment horizontal="center" vertical="center"/>
    </xf>
    <xf numFmtId="185" fontId="14" fillId="0" borderId="64" xfId="49" applyNumberFormat="1" applyFont="1" applyFill="1" applyBorder="1" applyAlignment="1">
      <alignment horizontal="distributed" vertical="center"/>
    </xf>
    <xf numFmtId="185" fontId="4" fillId="0" borderId="23" xfId="49" applyNumberFormat="1" applyFont="1" applyFill="1" applyBorder="1" applyAlignment="1">
      <alignment horizontal="center" vertical="center" wrapText="1"/>
    </xf>
    <xf numFmtId="185" fontId="14" fillId="0" borderId="63" xfId="49" applyNumberFormat="1" applyFont="1" applyFill="1" applyBorder="1" applyAlignment="1">
      <alignment horizontal="distributed" vertical="center"/>
    </xf>
    <xf numFmtId="185" fontId="4" fillId="0" borderId="49" xfId="49" applyNumberFormat="1" applyFont="1" applyFill="1" applyBorder="1" applyAlignment="1">
      <alignment horizontal="center" vertical="center" wrapText="1"/>
    </xf>
    <xf numFmtId="185" fontId="14" fillId="0" borderId="62" xfId="49" applyNumberFormat="1" applyFont="1" applyFill="1" applyBorder="1" applyAlignment="1">
      <alignment horizontal="distributed" vertical="center"/>
    </xf>
    <xf numFmtId="185" fontId="20" fillId="0" borderId="25" xfId="49" applyNumberFormat="1" applyFont="1" applyFill="1" applyBorder="1" applyAlignment="1">
      <alignment vertical="center"/>
    </xf>
    <xf numFmtId="185" fontId="20" fillId="0" borderId="25" xfId="49" applyNumberFormat="1" applyFont="1" applyFill="1" applyBorder="1" applyAlignment="1">
      <alignment horizontal="center" vertical="center"/>
    </xf>
    <xf numFmtId="185" fontId="8" fillId="0" borderId="25" xfId="49" applyNumberFormat="1" applyFont="1" applyFill="1" applyBorder="1" applyAlignment="1">
      <alignment horizontal="right" vertical="center"/>
    </xf>
    <xf numFmtId="185" fontId="14" fillId="0" borderId="25" xfId="49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85" fontId="10" fillId="0" borderId="0" xfId="49" applyNumberFormat="1" applyFont="1" applyFill="1" applyAlignment="1">
      <alignment horizontal="left"/>
    </xf>
    <xf numFmtId="185" fontId="10" fillId="0" borderId="24" xfId="49" applyNumberFormat="1" applyFont="1" applyFill="1" applyBorder="1" applyAlignment="1">
      <alignment horizontal="left"/>
    </xf>
    <xf numFmtId="185" fontId="14" fillId="0" borderId="0" xfId="49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85" fontId="8" fillId="0" borderId="36" xfId="49" applyNumberFormat="1" applyFont="1" applyFill="1" applyBorder="1" applyAlignment="1">
      <alignment horizontal="center"/>
    </xf>
    <xf numFmtId="185" fontId="10" fillId="0" borderId="25" xfId="49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5" fontId="0" fillId="0" borderId="50" xfId="49" applyNumberFormat="1" applyFont="1" applyFill="1" applyBorder="1" applyAlignment="1">
      <alignment/>
    </xf>
    <xf numFmtId="185" fontId="15" fillId="0" borderId="23" xfId="49" applyNumberFormat="1" applyFont="1" applyFill="1" applyBorder="1" applyAlignment="1">
      <alignment vertical="center"/>
    </xf>
    <xf numFmtId="185" fontId="4" fillId="0" borderId="24" xfId="49" applyNumberFormat="1" applyFont="1" applyFill="1" applyBorder="1" applyAlignment="1">
      <alignment horizontal="center" vertical="center"/>
    </xf>
    <xf numFmtId="185" fontId="8" fillId="0" borderId="49" xfId="49" applyNumberFormat="1" applyFont="1" applyFill="1" applyBorder="1" applyAlignment="1">
      <alignment horizontal="center" vertical="center"/>
    </xf>
    <xf numFmtId="185" fontId="8" fillId="0" borderId="24" xfId="49" applyNumberFormat="1" applyFont="1" applyFill="1" applyBorder="1" applyAlignment="1">
      <alignment horizontal="center" vertical="center"/>
    </xf>
    <xf numFmtId="185" fontId="14" fillId="0" borderId="24" xfId="49" applyNumberFormat="1" applyFont="1" applyFill="1" applyBorder="1" applyAlignment="1">
      <alignment/>
    </xf>
    <xf numFmtId="185" fontId="8" fillId="0" borderId="0" xfId="49" applyNumberFormat="1" applyFont="1" applyFill="1" applyBorder="1" applyAlignment="1">
      <alignment horizontal="distributed" vertical="center"/>
    </xf>
    <xf numFmtId="185" fontId="19" fillId="0" borderId="28" xfId="49" applyNumberFormat="1" applyFont="1" applyFill="1" applyBorder="1" applyAlignment="1">
      <alignment horizontal="center" vertical="center"/>
    </xf>
    <xf numFmtId="185" fontId="8" fillId="0" borderId="74" xfId="49" applyNumberFormat="1" applyFont="1" applyFill="1" applyBorder="1" applyAlignment="1">
      <alignment vertical="center"/>
    </xf>
    <xf numFmtId="185" fontId="14" fillId="0" borderId="24" xfId="49" applyNumberFormat="1" applyFont="1" applyFill="1" applyBorder="1" applyAlignment="1">
      <alignment vertical="center"/>
    </xf>
    <xf numFmtId="185" fontId="14" fillId="0" borderId="74" xfId="49" applyNumberFormat="1" applyFont="1" applyFill="1" applyBorder="1" applyAlignment="1">
      <alignment vertical="center"/>
    </xf>
    <xf numFmtId="185" fontId="15" fillId="0" borderId="26" xfId="49" applyNumberFormat="1" applyFont="1" applyFill="1" applyBorder="1" applyAlignment="1">
      <alignment/>
    </xf>
    <xf numFmtId="185" fontId="31" fillId="0" borderId="29" xfId="49" applyNumberFormat="1" applyFont="1" applyFill="1" applyBorder="1" applyAlignment="1">
      <alignment horizontal="center" vertical="center" wrapText="1"/>
    </xf>
    <xf numFmtId="185" fontId="15" fillId="0" borderId="21" xfId="49" applyNumberFormat="1" applyFont="1" applyFill="1" applyBorder="1" applyAlignment="1">
      <alignment/>
    </xf>
    <xf numFmtId="185" fontId="15" fillId="0" borderId="23" xfId="49" applyNumberFormat="1" applyFont="1" applyFill="1" applyBorder="1" applyAlignment="1">
      <alignment/>
    </xf>
    <xf numFmtId="185" fontId="8" fillId="0" borderId="21" xfId="49" applyNumberFormat="1" applyFont="1" applyFill="1" applyBorder="1" applyAlignment="1">
      <alignment horizontal="center" vertical="center"/>
    </xf>
    <xf numFmtId="185" fontId="4" fillId="0" borderId="25" xfId="49" applyNumberFormat="1" applyFont="1" applyFill="1" applyBorder="1" applyAlignment="1">
      <alignment horizontal="left"/>
    </xf>
    <xf numFmtId="185" fontId="10" fillId="0" borderId="25" xfId="49" applyNumberFormat="1" applyFont="1" applyFill="1" applyBorder="1" applyAlignment="1">
      <alignment horizontal="left" vertical="center"/>
    </xf>
    <xf numFmtId="185" fontId="9" fillId="0" borderId="25" xfId="49" applyNumberFormat="1" applyFont="1" applyFill="1" applyBorder="1" applyAlignment="1">
      <alignment horizontal="left" vertical="center"/>
    </xf>
    <xf numFmtId="185" fontId="10" fillId="0" borderId="25" xfId="49" applyNumberFormat="1" applyFont="1" applyFill="1" applyBorder="1" applyAlignment="1">
      <alignment horizontal="left"/>
    </xf>
    <xf numFmtId="185" fontId="8" fillId="0" borderId="25" xfId="49" applyNumberFormat="1" applyFont="1" applyFill="1" applyBorder="1" applyAlignment="1">
      <alignment horizontal="left"/>
    </xf>
    <xf numFmtId="185" fontId="10" fillId="0" borderId="38" xfId="49" applyNumberFormat="1" applyFont="1" applyFill="1" applyBorder="1" applyAlignment="1">
      <alignment horizontal="left"/>
    </xf>
    <xf numFmtId="185" fontId="4" fillId="0" borderId="0" xfId="49" applyNumberFormat="1" applyFont="1" applyFill="1" applyBorder="1" applyAlignment="1">
      <alignment horizontal="left"/>
    </xf>
    <xf numFmtId="185" fontId="10" fillId="0" borderId="0" xfId="49" applyNumberFormat="1" applyFont="1" applyFill="1" applyBorder="1" applyAlignment="1">
      <alignment horizontal="left" vertical="center"/>
    </xf>
    <xf numFmtId="185" fontId="9" fillId="0" borderId="0" xfId="49" applyNumberFormat="1" applyFont="1" applyFill="1" applyBorder="1" applyAlignment="1">
      <alignment horizontal="left" vertical="center"/>
    </xf>
    <xf numFmtId="185" fontId="10" fillId="0" borderId="0" xfId="49" applyNumberFormat="1" applyFont="1" applyFill="1" applyBorder="1" applyAlignment="1">
      <alignment horizontal="left"/>
    </xf>
    <xf numFmtId="185" fontId="8" fillId="0" borderId="0" xfId="49" applyNumberFormat="1" applyFont="1" applyFill="1" applyBorder="1" applyAlignment="1">
      <alignment horizontal="left"/>
    </xf>
    <xf numFmtId="185" fontId="10" fillId="0" borderId="70" xfId="49" applyNumberFormat="1" applyFont="1" applyFill="1" applyBorder="1" applyAlignment="1">
      <alignment horizontal="left"/>
    </xf>
    <xf numFmtId="185" fontId="9" fillId="0" borderId="0" xfId="49" applyNumberFormat="1" applyFont="1" applyFill="1" applyBorder="1" applyAlignment="1">
      <alignment horizontal="left"/>
    </xf>
    <xf numFmtId="185" fontId="10" fillId="0" borderId="35" xfId="49" applyNumberFormat="1" applyFont="1" applyFill="1" applyBorder="1" applyAlignment="1">
      <alignment horizontal="left"/>
    </xf>
    <xf numFmtId="185" fontId="4" fillId="0" borderId="36" xfId="49" applyNumberFormat="1" applyFont="1" applyFill="1" applyBorder="1" applyAlignment="1">
      <alignment horizontal="left"/>
    </xf>
    <xf numFmtId="185" fontId="10" fillId="0" borderId="36" xfId="49" applyNumberFormat="1" applyFont="1" applyFill="1" applyBorder="1" applyAlignment="1">
      <alignment horizontal="left"/>
    </xf>
    <xf numFmtId="185" fontId="9" fillId="0" borderId="36" xfId="49" applyNumberFormat="1" applyFont="1" applyFill="1" applyBorder="1" applyAlignment="1">
      <alignment horizontal="left"/>
    </xf>
    <xf numFmtId="185" fontId="8" fillId="0" borderId="36" xfId="49" applyNumberFormat="1" applyFont="1" applyFill="1" applyBorder="1" applyAlignment="1">
      <alignment horizontal="left"/>
    </xf>
    <xf numFmtId="185" fontId="10" fillId="0" borderId="37" xfId="49" applyNumberFormat="1" applyFont="1" applyFill="1" applyBorder="1" applyAlignment="1">
      <alignment horizontal="left"/>
    </xf>
    <xf numFmtId="185" fontId="8" fillId="0" borderId="26" xfId="49" applyNumberFormat="1" applyFont="1" applyFill="1" applyBorder="1" applyAlignment="1">
      <alignment/>
    </xf>
    <xf numFmtId="185" fontId="8" fillId="0" borderId="21" xfId="49" applyNumberFormat="1" applyFont="1" applyFill="1" applyBorder="1" applyAlignment="1">
      <alignment/>
    </xf>
    <xf numFmtId="185" fontId="14" fillId="0" borderId="32" xfId="49" applyNumberFormat="1" applyFont="1" applyFill="1" applyBorder="1" applyAlignment="1">
      <alignment horizontal="distributed" vertical="center"/>
    </xf>
    <xf numFmtId="185" fontId="8" fillId="0" borderId="15" xfId="49" applyNumberFormat="1" applyFont="1" applyFill="1" applyBorder="1" applyAlignment="1">
      <alignment horizontal="right" vertical="center" wrapText="1"/>
    </xf>
    <xf numFmtId="185" fontId="8" fillId="0" borderId="43" xfId="49" applyNumberFormat="1" applyFont="1" applyFill="1" applyBorder="1" applyAlignment="1">
      <alignment horizontal="right" vertical="center" wrapText="1"/>
    </xf>
    <xf numFmtId="185" fontId="8" fillId="0" borderId="54" xfId="49" applyNumberFormat="1" applyFont="1" applyFill="1" applyBorder="1" applyAlignment="1">
      <alignment horizontal="center" vertical="center"/>
    </xf>
    <xf numFmtId="185" fontId="4" fillId="0" borderId="25" xfId="49" applyNumberFormat="1" applyFont="1" applyFill="1" applyBorder="1" applyAlignment="1">
      <alignment/>
    </xf>
    <xf numFmtId="185" fontId="4" fillId="0" borderId="0" xfId="49" applyNumberFormat="1" applyFont="1" applyFill="1" applyBorder="1" applyAlignment="1">
      <alignment/>
    </xf>
    <xf numFmtId="185" fontId="4" fillId="0" borderId="36" xfId="49" applyNumberFormat="1" applyFont="1" applyFill="1" applyBorder="1" applyAlignment="1">
      <alignment/>
    </xf>
    <xf numFmtId="185" fontId="14" fillId="0" borderId="0" xfId="49" applyNumberFormat="1" applyFont="1" applyFill="1" applyBorder="1" applyAlignment="1">
      <alignment horizontal="distributed" vertical="center"/>
    </xf>
    <xf numFmtId="185" fontId="8" fillId="0" borderId="15" xfId="49" applyNumberFormat="1" applyFont="1" applyFill="1" applyBorder="1" applyAlignment="1">
      <alignment vertical="center"/>
    </xf>
    <xf numFmtId="185" fontId="8" fillId="0" borderId="13" xfId="49" applyNumberFormat="1" applyFont="1" applyFill="1" applyBorder="1" applyAlignment="1">
      <alignment horizontal="right" vertical="center"/>
    </xf>
    <xf numFmtId="185" fontId="8" fillId="0" borderId="39" xfId="49" applyNumberFormat="1" applyFont="1" applyFill="1" applyBorder="1" applyAlignment="1">
      <alignment horizontal="right" vertical="center"/>
    </xf>
    <xf numFmtId="185" fontId="8" fillId="0" borderId="53" xfId="49" applyNumberFormat="1" applyFont="1" applyFill="1" applyBorder="1" applyAlignment="1">
      <alignment horizontal="right" vertical="center"/>
    </xf>
    <xf numFmtId="185" fontId="12" fillId="0" borderId="32" xfId="49" applyNumberFormat="1" applyFont="1" applyFill="1" applyBorder="1" applyAlignment="1">
      <alignment vertical="center"/>
    </xf>
    <xf numFmtId="185" fontId="14" fillId="0" borderId="21" xfId="49" applyNumberFormat="1" applyFont="1" applyFill="1" applyBorder="1" applyAlignment="1">
      <alignment horizontal="center" vertical="center" shrinkToFit="1"/>
    </xf>
    <xf numFmtId="185" fontId="23" fillId="0" borderId="10" xfId="49" applyNumberFormat="1" applyFont="1" applyFill="1" applyBorder="1" applyAlignment="1">
      <alignment horizontal="center" vertical="center"/>
    </xf>
    <xf numFmtId="185" fontId="8" fillId="0" borderId="25" xfId="49" applyNumberFormat="1" applyFont="1" applyFill="1" applyBorder="1" applyAlignment="1">
      <alignment horizontal="distributed" vertical="center"/>
    </xf>
    <xf numFmtId="185" fontId="8" fillId="0" borderId="44" xfId="49" applyNumberFormat="1" applyFont="1" applyFill="1" applyBorder="1" applyAlignment="1">
      <alignment vertical="center"/>
    </xf>
    <xf numFmtId="185" fontId="14" fillId="0" borderId="21" xfId="49" applyNumberFormat="1" applyFont="1" applyFill="1" applyBorder="1" applyAlignment="1">
      <alignment horizontal="center" vertical="center"/>
    </xf>
    <xf numFmtId="185" fontId="23" fillId="0" borderId="24" xfId="49" applyNumberFormat="1" applyFont="1" applyFill="1" applyBorder="1" applyAlignment="1">
      <alignment horizontal="center" vertical="center"/>
    </xf>
    <xf numFmtId="38" fontId="4" fillId="0" borderId="0" xfId="49" applyNumberFormat="1" applyFont="1" applyFill="1" applyBorder="1" applyAlignment="1">
      <alignment horizontal="distributed" vertical="center"/>
    </xf>
    <xf numFmtId="185" fontId="8" fillId="0" borderId="43" xfId="49" applyNumberFormat="1" applyFont="1" applyFill="1" applyBorder="1" applyAlignment="1">
      <alignment vertical="center"/>
    </xf>
    <xf numFmtId="185" fontId="14" fillId="0" borderId="20" xfId="49" applyNumberFormat="1" applyFont="1" applyFill="1" applyBorder="1" applyAlignment="1">
      <alignment vertical="center"/>
    </xf>
    <xf numFmtId="185" fontId="14" fillId="0" borderId="24" xfId="49" applyNumberFormat="1" applyFont="1" applyFill="1" applyBorder="1" applyAlignment="1">
      <alignment horizontal="center" vertical="center"/>
    </xf>
    <xf numFmtId="185" fontId="14" fillId="0" borderId="43" xfId="49" applyNumberFormat="1" applyFont="1" applyFill="1" applyBorder="1" applyAlignment="1">
      <alignment vertical="center"/>
    </xf>
    <xf numFmtId="185" fontId="21" fillId="0" borderId="23" xfId="49" applyNumberFormat="1" applyFont="1" applyFill="1" applyBorder="1" applyAlignment="1">
      <alignment horizontal="center" vertical="center" wrapText="1"/>
    </xf>
    <xf numFmtId="185" fontId="21" fillId="0" borderId="23" xfId="49" applyNumberFormat="1" applyFont="1" applyFill="1" applyBorder="1" applyAlignment="1">
      <alignment wrapText="1"/>
    </xf>
    <xf numFmtId="185" fontId="14" fillId="0" borderId="40" xfId="49" applyNumberFormat="1" applyFont="1" applyFill="1" applyBorder="1" applyAlignment="1">
      <alignment vertical="center"/>
    </xf>
    <xf numFmtId="185" fontId="14" fillId="0" borderId="63" xfId="49" applyNumberFormat="1" applyFont="1" applyFill="1" applyBorder="1" applyAlignment="1">
      <alignment horizontal="distributed"/>
    </xf>
    <xf numFmtId="185" fontId="19" fillId="0" borderId="29" xfId="49" applyNumberFormat="1" applyFont="1" applyFill="1" applyBorder="1" applyAlignment="1">
      <alignment horizontal="center"/>
    </xf>
    <xf numFmtId="185" fontId="0" fillId="0" borderId="24" xfId="49" applyNumberFormat="1" applyFont="1" applyFill="1" applyBorder="1" applyAlignment="1">
      <alignment/>
    </xf>
    <xf numFmtId="185" fontId="10" fillId="0" borderId="36" xfId="49" applyNumberFormat="1" applyFont="1" applyFill="1" applyBorder="1" applyAlignment="1">
      <alignment horizontal="left" vertical="center"/>
    </xf>
    <xf numFmtId="185" fontId="18" fillId="0" borderId="25" xfId="49" applyNumberFormat="1" applyFont="1" applyFill="1" applyBorder="1" applyAlignment="1">
      <alignment horizontal="left" vertical="center"/>
    </xf>
    <xf numFmtId="185" fontId="18" fillId="0" borderId="0" xfId="49" applyNumberFormat="1" applyFont="1" applyFill="1" applyBorder="1" applyAlignment="1">
      <alignment horizontal="left" vertical="center"/>
    </xf>
    <xf numFmtId="185" fontId="0" fillId="0" borderId="70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center"/>
    </xf>
    <xf numFmtId="185" fontId="8" fillId="0" borderId="0" xfId="49" applyNumberFormat="1" applyFont="1" applyFill="1" applyBorder="1" applyAlignment="1">
      <alignment horizontal="center"/>
    </xf>
    <xf numFmtId="185" fontId="14" fillId="0" borderId="15" xfId="49" applyNumberFormat="1" applyFont="1" applyFill="1" applyBorder="1" applyAlignment="1">
      <alignment vertical="center"/>
    </xf>
    <xf numFmtId="185" fontId="14" fillId="0" borderId="17" xfId="49" applyNumberFormat="1" applyFont="1" applyFill="1" applyBorder="1" applyAlignment="1">
      <alignment vertical="center"/>
    </xf>
    <xf numFmtId="185" fontId="4" fillId="0" borderId="31" xfId="49" applyNumberFormat="1" applyFont="1" applyFill="1" applyBorder="1" applyAlignment="1">
      <alignment horizontal="right" vertical="center"/>
    </xf>
    <xf numFmtId="185" fontId="3" fillId="0" borderId="25" xfId="49" applyNumberFormat="1" applyFont="1" applyFill="1" applyBorder="1" applyAlignment="1">
      <alignment horizontal="distributed" vertical="center"/>
    </xf>
    <xf numFmtId="185" fontId="21" fillId="0" borderId="26" xfId="49" applyNumberFormat="1" applyFont="1" applyFill="1" applyBorder="1" applyAlignment="1">
      <alignment horizontal="center" vertical="center" wrapText="1"/>
    </xf>
    <xf numFmtId="185" fontId="15" fillId="0" borderId="61" xfId="49" applyNumberFormat="1" applyFont="1" applyFill="1" applyBorder="1" applyAlignment="1">
      <alignment horizontal="distributed" vertical="center"/>
    </xf>
    <xf numFmtId="185" fontId="15" fillId="0" borderId="61" xfId="49" applyNumberFormat="1" applyFont="1" applyFill="1" applyBorder="1" applyAlignment="1">
      <alignment vertical="center" shrinkToFit="1"/>
    </xf>
    <xf numFmtId="185" fontId="15" fillId="0" borderId="21" xfId="49" applyNumberFormat="1" applyFont="1" applyFill="1" applyBorder="1" applyAlignment="1">
      <alignment horizontal="center" vertical="center"/>
    </xf>
    <xf numFmtId="185" fontId="14" fillId="0" borderId="49" xfId="49" applyNumberFormat="1" applyFont="1" applyFill="1" applyBorder="1" applyAlignment="1">
      <alignment horizontal="center"/>
    </xf>
    <xf numFmtId="185" fontId="4" fillId="0" borderId="0" xfId="49" applyNumberFormat="1" applyFont="1" applyFill="1" applyAlignment="1">
      <alignment horizontal="left"/>
    </xf>
    <xf numFmtId="185" fontId="0" fillId="0" borderId="32" xfId="49" applyNumberFormat="1" applyFont="1" applyFill="1" applyBorder="1" applyAlignment="1">
      <alignment/>
    </xf>
    <xf numFmtId="185" fontId="14" fillId="0" borderId="25" xfId="49" applyNumberFormat="1" applyFont="1" applyFill="1" applyBorder="1" applyAlignment="1">
      <alignment/>
    </xf>
    <xf numFmtId="185" fontId="10" fillId="0" borderId="35" xfId="49" applyNumberFormat="1" applyFont="1" applyFill="1" applyBorder="1" applyAlignment="1">
      <alignment horizontal="center"/>
    </xf>
    <xf numFmtId="185" fontId="14" fillId="0" borderId="36" xfId="49" applyNumberFormat="1" applyFont="1" applyFill="1" applyBorder="1" applyAlignment="1">
      <alignment horizontal="left"/>
    </xf>
    <xf numFmtId="185" fontId="26" fillId="0" borderId="25" xfId="49" applyNumberFormat="1" applyFont="1" applyFill="1" applyBorder="1" applyAlignment="1">
      <alignment horizontal="left" vertical="center"/>
    </xf>
    <xf numFmtId="185" fontId="26" fillId="0" borderId="25" xfId="49" applyNumberFormat="1" applyFont="1" applyFill="1" applyBorder="1" applyAlignment="1">
      <alignment horizontal="left"/>
    </xf>
    <xf numFmtId="185" fontId="26" fillId="0" borderId="36" xfId="49" applyNumberFormat="1" applyFont="1" applyFill="1" applyBorder="1" applyAlignment="1">
      <alignment horizontal="left" vertical="center"/>
    </xf>
    <xf numFmtId="185" fontId="26" fillId="0" borderId="36" xfId="49" applyNumberFormat="1" applyFont="1" applyFill="1" applyBorder="1" applyAlignment="1">
      <alignment horizontal="left"/>
    </xf>
    <xf numFmtId="185" fontId="3" fillId="0" borderId="21" xfId="49" applyNumberFormat="1" applyFont="1" applyFill="1" applyBorder="1" applyAlignment="1">
      <alignment horizontal="center" vertical="center"/>
    </xf>
    <xf numFmtId="185" fontId="21" fillId="0" borderId="24" xfId="49" applyNumberFormat="1" applyFont="1" applyFill="1" applyBorder="1" applyAlignment="1">
      <alignment horizontal="center" vertical="center" wrapText="1"/>
    </xf>
    <xf numFmtId="185" fontId="15" fillId="0" borderId="21" xfId="49" applyNumberFormat="1" applyFont="1" applyFill="1" applyBorder="1" applyAlignment="1">
      <alignment horizontal="center" vertical="center" shrinkToFit="1"/>
    </xf>
    <xf numFmtId="185" fontId="24" fillId="0" borderId="19" xfId="49" applyNumberFormat="1" applyFont="1" applyFill="1" applyBorder="1" applyAlignment="1">
      <alignment horizontal="distributed" vertical="center"/>
    </xf>
    <xf numFmtId="185" fontId="30" fillId="0" borderId="19" xfId="49" applyNumberFormat="1" applyFont="1" applyFill="1" applyBorder="1" applyAlignment="1">
      <alignment horizontal="distributed" vertical="center"/>
    </xf>
    <xf numFmtId="185" fontId="4" fillId="0" borderId="19" xfId="49" applyNumberFormat="1" applyFont="1" applyFill="1" applyBorder="1" applyAlignment="1">
      <alignment horizontal="centerContinuous" vertical="center" shrinkToFit="1"/>
    </xf>
    <xf numFmtId="185" fontId="14" fillId="0" borderId="49" xfId="49" applyNumberFormat="1" applyFont="1" applyFill="1" applyBorder="1" applyAlignment="1">
      <alignment horizontal="center" vertical="center"/>
    </xf>
    <xf numFmtId="185" fontId="4" fillId="0" borderId="23" xfId="49" applyNumberFormat="1" applyFont="1" applyFill="1" applyBorder="1" applyAlignment="1">
      <alignment vertical="center"/>
    </xf>
    <xf numFmtId="185" fontId="14" fillId="0" borderId="23" xfId="49" applyNumberFormat="1" applyFont="1" applyFill="1" applyBorder="1" applyAlignment="1">
      <alignment horizontal="center" vertical="center"/>
    </xf>
    <xf numFmtId="185" fontId="0" fillId="0" borderId="21" xfId="49" applyNumberFormat="1" applyFont="1" applyFill="1" applyBorder="1" applyAlignment="1">
      <alignment vertical="center"/>
    </xf>
    <xf numFmtId="185" fontId="16" fillId="0" borderId="63" xfId="49" applyNumberFormat="1" applyFont="1" applyFill="1" applyBorder="1" applyAlignment="1">
      <alignment horizontal="center" vertical="center" wrapText="1"/>
    </xf>
    <xf numFmtId="185" fontId="19" fillId="0" borderId="63" xfId="49" applyNumberFormat="1" applyFont="1" applyFill="1" applyBorder="1" applyAlignment="1">
      <alignment horizontal="center" vertical="center"/>
    </xf>
    <xf numFmtId="185" fontId="4" fillId="0" borderId="49" xfId="49" applyNumberFormat="1" applyFont="1" applyFill="1" applyBorder="1" applyAlignment="1">
      <alignment horizontal="center" vertical="center"/>
    </xf>
    <xf numFmtId="185" fontId="20" fillId="0" borderId="35" xfId="49" applyNumberFormat="1" applyFont="1" applyFill="1" applyBorder="1" applyAlignment="1">
      <alignment vertical="center"/>
    </xf>
    <xf numFmtId="185" fontId="20" fillId="0" borderId="36" xfId="49" applyNumberFormat="1" applyFont="1" applyFill="1" applyBorder="1" applyAlignment="1">
      <alignment horizontal="center" vertical="center"/>
    </xf>
    <xf numFmtId="185" fontId="8" fillId="0" borderId="36" xfId="49" applyNumberFormat="1" applyFont="1" applyFill="1" applyBorder="1" applyAlignment="1">
      <alignment horizontal="right" vertical="center"/>
    </xf>
    <xf numFmtId="185" fontId="20" fillId="0" borderId="37" xfId="49" applyNumberFormat="1" applyFont="1" applyFill="1" applyBorder="1" applyAlignment="1">
      <alignment vertical="center"/>
    </xf>
    <xf numFmtId="185" fontId="0" fillId="0" borderId="34" xfId="49" applyNumberFormat="1" applyFont="1" applyFill="1" applyBorder="1" applyAlignment="1">
      <alignment/>
    </xf>
    <xf numFmtId="0" fontId="8" fillId="0" borderId="0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center"/>
    </xf>
    <xf numFmtId="185" fontId="8" fillId="0" borderId="25" xfId="49" applyNumberFormat="1" applyFont="1" applyFill="1" applyBorder="1" applyAlignment="1">
      <alignment horizontal="center"/>
    </xf>
    <xf numFmtId="185" fontId="10" fillId="0" borderId="25" xfId="49" applyNumberFormat="1" applyFont="1" applyFill="1" applyBorder="1" applyAlignment="1">
      <alignment/>
    </xf>
    <xf numFmtId="185" fontId="7" fillId="0" borderId="25" xfId="49" applyNumberFormat="1" applyFont="1" applyFill="1" applyBorder="1" applyAlignment="1">
      <alignment/>
    </xf>
    <xf numFmtId="185" fontId="9" fillId="0" borderId="25" xfId="49" applyNumberFormat="1" applyFont="1" applyFill="1" applyBorder="1" applyAlignment="1">
      <alignment/>
    </xf>
    <xf numFmtId="185" fontId="31" fillId="0" borderId="22" xfId="49" applyNumberFormat="1" applyFont="1" applyBorder="1" applyAlignment="1">
      <alignment horizontal="center" vertical="center" wrapText="1"/>
    </xf>
    <xf numFmtId="185" fontId="31" fillId="0" borderId="33" xfId="49" applyNumberFormat="1" applyFont="1" applyFill="1" applyBorder="1" applyAlignment="1">
      <alignment horizontal="center" vertical="center" wrapText="1"/>
    </xf>
    <xf numFmtId="185" fontId="32" fillId="0" borderId="18" xfId="49" applyNumberFormat="1" applyFont="1" applyFill="1" applyBorder="1" applyAlignment="1">
      <alignment horizontal="center" vertical="center" wrapText="1"/>
    </xf>
    <xf numFmtId="185" fontId="31" fillId="0" borderId="16" xfId="49" applyNumberFormat="1" applyFont="1" applyFill="1" applyBorder="1" applyAlignment="1">
      <alignment horizontal="center" vertical="center" wrapText="1"/>
    </xf>
    <xf numFmtId="185" fontId="31" fillId="0" borderId="30" xfId="49" applyNumberFormat="1" applyFont="1" applyFill="1" applyBorder="1" applyAlignment="1">
      <alignment horizontal="center" vertical="center" wrapText="1"/>
    </xf>
    <xf numFmtId="185" fontId="32" fillId="0" borderId="22" xfId="49" applyNumberFormat="1" applyFont="1" applyFill="1" applyBorder="1" applyAlignment="1">
      <alignment horizontal="center" vertical="center" wrapText="1"/>
    </xf>
    <xf numFmtId="185" fontId="20" fillId="0" borderId="32" xfId="49" applyNumberFormat="1" applyFont="1" applyFill="1" applyBorder="1" applyAlignment="1">
      <alignment horizontal="center" vertical="center"/>
    </xf>
    <xf numFmtId="185" fontId="0" fillId="0" borderId="0" xfId="49" applyNumberFormat="1" applyFont="1" applyFill="1" applyAlignment="1">
      <alignment horizontal="left"/>
    </xf>
    <xf numFmtId="185" fontId="8" fillId="0" borderId="14" xfId="49" applyNumberFormat="1" applyFont="1" applyFill="1" applyBorder="1" applyAlignment="1">
      <alignment horizontal="right" vertical="center"/>
    </xf>
    <xf numFmtId="185" fontId="4" fillId="0" borderId="24" xfId="49" applyNumberFormat="1" applyFont="1" applyFill="1" applyBorder="1" applyAlignment="1">
      <alignment horizontal="center" vertical="center" wrapText="1"/>
    </xf>
    <xf numFmtId="185" fontId="4" fillId="0" borderId="75" xfId="49" applyNumberFormat="1" applyFont="1" applyFill="1" applyBorder="1" applyAlignment="1">
      <alignment vertical="center"/>
    </xf>
    <xf numFmtId="185" fontId="4" fillId="0" borderId="75" xfId="49" applyNumberFormat="1" applyFont="1" applyFill="1" applyBorder="1" applyAlignment="1">
      <alignment vertical="center" wrapText="1"/>
    </xf>
    <xf numFmtId="185" fontId="4" fillId="0" borderId="76" xfId="49" applyNumberFormat="1" applyFont="1" applyFill="1" applyBorder="1" applyAlignment="1">
      <alignment vertical="center"/>
    </xf>
    <xf numFmtId="185" fontId="0" fillId="0" borderId="76" xfId="49" applyNumberFormat="1" applyFont="1" applyFill="1" applyBorder="1" applyAlignment="1">
      <alignment vertical="center"/>
    </xf>
    <xf numFmtId="185" fontId="0" fillId="0" borderId="0" xfId="49" applyNumberFormat="1" applyFont="1" applyFill="1" applyAlignment="1">
      <alignment/>
    </xf>
    <xf numFmtId="185" fontId="16" fillId="0" borderId="72" xfId="49" applyNumberFormat="1" applyFont="1" applyFill="1" applyBorder="1" applyAlignment="1">
      <alignment horizontal="center" vertical="center" wrapText="1"/>
    </xf>
    <xf numFmtId="185" fontId="3" fillId="0" borderId="76" xfId="49" applyNumberFormat="1" applyFont="1" applyFill="1" applyBorder="1" applyAlignment="1">
      <alignment horizontal="center" vertical="center"/>
    </xf>
    <xf numFmtId="185" fontId="4" fillId="0" borderId="69" xfId="49" applyNumberFormat="1" applyFont="1" applyFill="1" applyBorder="1" applyAlignment="1">
      <alignment vertical="center" wrapText="1"/>
    </xf>
    <xf numFmtId="185" fontId="4" fillId="0" borderId="76" xfId="49" applyNumberFormat="1" applyFont="1" applyFill="1" applyBorder="1" applyAlignment="1">
      <alignment vertical="center" wrapText="1"/>
    </xf>
    <xf numFmtId="185" fontId="4" fillId="0" borderId="77" xfId="49" applyNumberFormat="1" applyFont="1" applyFill="1" applyBorder="1" applyAlignment="1">
      <alignment vertical="center" wrapText="1"/>
    </xf>
    <xf numFmtId="185" fontId="4" fillId="0" borderId="69" xfId="49" applyNumberFormat="1" applyFont="1" applyFill="1" applyBorder="1" applyAlignment="1">
      <alignment vertical="center"/>
    </xf>
    <xf numFmtId="185" fontId="15" fillId="0" borderId="21" xfId="49" applyNumberFormat="1" applyFont="1" applyFill="1" applyBorder="1" applyAlignment="1">
      <alignment vertical="center"/>
    </xf>
    <xf numFmtId="185" fontId="31" fillId="0" borderId="27" xfId="49" applyNumberFormat="1" applyFont="1" applyFill="1" applyBorder="1" applyAlignment="1">
      <alignment horizontal="center" vertical="center" wrapText="1"/>
    </xf>
    <xf numFmtId="185" fontId="32" fillId="0" borderId="29" xfId="49" applyNumberFormat="1" applyFont="1" applyFill="1" applyBorder="1" applyAlignment="1">
      <alignment horizontal="center" vertical="center" wrapText="1"/>
    </xf>
    <xf numFmtId="185" fontId="8" fillId="0" borderId="25" xfId="49" applyNumberFormat="1" applyFont="1" applyFill="1" applyBorder="1" applyAlignment="1">
      <alignment horizontal="center" vertical="center"/>
    </xf>
    <xf numFmtId="185" fontId="8" fillId="0" borderId="25" xfId="49" applyNumberFormat="1" applyFont="1" applyFill="1" applyBorder="1" applyAlignment="1">
      <alignment vertical="center"/>
    </xf>
    <xf numFmtId="185" fontId="4" fillId="0" borderId="25" xfId="49" applyNumberFormat="1" applyFont="1" applyFill="1" applyBorder="1" applyAlignment="1">
      <alignment horizontal="center" vertical="center"/>
    </xf>
    <xf numFmtId="185" fontId="21" fillId="0" borderId="25" xfId="49" applyNumberFormat="1" applyFont="1" applyFill="1" applyBorder="1" applyAlignment="1">
      <alignment horizontal="center" vertical="center"/>
    </xf>
    <xf numFmtId="185" fontId="8" fillId="0" borderId="36" xfId="49" applyNumberFormat="1" applyFont="1" applyFill="1" applyBorder="1" applyAlignment="1">
      <alignment horizontal="center" vertical="center"/>
    </xf>
    <xf numFmtId="185" fontId="8" fillId="0" borderId="36" xfId="49" applyNumberFormat="1" applyFont="1" applyFill="1" applyBorder="1" applyAlignment="1">
      <alignment vertical="center"/>
    </xf>
    <xf numFmtId="185" fontId="20" fillId="0" borderId="36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0" fillId="0" borderId="0" xfId="0" applyFont="1" applyFill="1" applyAlignment="1">
      <alignment/>
    </xf>
    <xf numFmtId="185" fontId="14" fillId="0" borderId="13" xfId="49" applyNumberFormat="1" applyFont="1" applyFill="1" applyBorder="1" applyAlignment="1">
      <alignment/>
    </xf>
    <xf numFmtId="185" fontId="4" fillId="0" borderId="0" xfId="49" applyNumberFormat="1" applyFont="1" applyFill="1" applyAlignment="1">
      <alignment horizontal="center"/>
    </xf>
    <xf numFmtId="185" fontId="4" fillId="0" borderId="35" xfId="49" applyNumberFormat="1" applyFont="1" applyFill="1" applyBorder="1" applyAlignment="1">
      <alignment vertical="center"/>
    </xf>
    <xf numFmtId="185" fontId="14" fillId="0" borderId="35" xfId="49" applyNumberFormat="1" applyFont="1" applyFill="1" applyBorder="1" applyAlignment="1">
      <alignment/>
    </xf>
    <xf numFmtId="185" fontId="4" fillId="0" borderId="75" xfId="49" applyNumberFormat="1" applyFont="1" applyFill="1" applyBorder="1" applyAlignment="1">
      <alignment horizontal="center" vertical="center"/>
    </xf>
    <xf numFmtId="188" fontId="4" fillId="0" borderId="25" xfId="49" applyNumberFormat="1" applyFont="1" applyFill="1" applyBorder="1" applyAlignment="1">
      <alignment horizontal="left"/>
    </xf>
    <xf numFmtId="185" fontId="10" fillId="0" borderId="0" xfId="49" applyNumberFormat="1" applyFont="1" applyFill="1" applyBorder="1" applyAlignment="1">
      <alignment vertical="center"/>
    </xf>
    <xf numFmtId="185" fontId="26" fillId="0" borderId="70" xfId="49" applyNumberFormat="1" applyFont="1" applyFill="1" applyBorder="1" applyAlignment="1">
      <alignment horizontal="right" vertical="center"/>
    </xf>
    <xf numFmtId="188" fontId="4" fillId="0" borderId="0" xfId="49" applyNumberFormat="1" applyFont="1" applyFill="1" applyBorder="1" applyAlignment="1">
      <alignment horizontal="left"/>
    </xf>
    <xf numFmtId="0" fontId="14" fillId="0" borderId="70" xfId="0" applyFont="1" applyFill="1" applyBorder="1" applyAlignment="1">
      <alignment horizontal="right"/>
    </xf>
    <xf numFmtId="185" fontId="26" fillId="0" borderId="70" xfId="49" applyNumberFormat="1" applyFont="1" applyFill="1" applyBorder="1" applyAlignment="1">
      <alignment horizontal="right"/>
    </xf>
    <xf numFmtId="185" fontId="14" fillId="0" borderId="70" xfId="49" applyNumberFormat="1" applyFont="1" applyFill="1" applyBorder="1" applyAlignment="1">
      <alignment horizontal="right"/>
    </xf>
    <xf numFmtId="185" fontId="14" fillId="0" borderId="37" xfId="49" applyNumberFormat="1" applyFont="1" applyFill="1" applyBorder="1" applyAlignment="1">
      <alignment horizontal="right"/>
    </xf>
    <xf numFmtId="185" fontId="16" fillId="0" borderId="63" xfId="49" applyNumberFormat="1" applyFont="1" applyFill="1" applyBorder="1" applyAlignment="1">
      <alignment horizontal="center" vertical="center"/>
    </xf>
    <xf numFmtId="185" fontId="31" fillId="0" borderId="19" xfId="49" applyNumberFormat="1" applyFont="1" applyFill="1" applyBorder="1" applyAlignment="1">
      <alignment horizontal="center" vertical="center" wrapText="1"/>
    </xf>
    <xf numFmtId="185" fontId="71" fillId="34" borderId="20" xfId="49" applyNumberFormat="1" applyFont="1" applyFill="1" applyBorder="1" applyAlignment="1">
      <alignment horizontal="right" vertical="center" wrapText="1"/>
    </xf>
    <xf numFmtId="185" fontId="71" fillId="34" borderId="15" xfId="49" applyNumberFormat="1" applyFont="1" applyFill="1" applyBorder="1" applyAlignment="1">
      <alignment horizontal="right" vertical="center"/>
    </xf>
    <xf numFmtId="185" fontId="71" fillId="34" borderId="20" xfId="49" applyNumberFormat="1" applyFont="1" applyFill="1" applyBorder="1" applyAlignment="1">
      <alignment horizontal="right" vertical="center"/>
    </xf>
    <xf numFmtId="185" fontId="71" fillId="34" borderId="41" xfId="49" applyNumberFormat="1" applyFont="1" applyFill="1" applyBorder="1" applyAlignment="1">
      <alignment horizontal="right" vertical="center"/>
    </xf>
    <xf numFmtId="185" fontId="71" fillId="34" borderId="31" xfId="49" applyNumberFormat="1" applyFont="1" applyFill="1" applyBorder="1" applyAlignment="1">
      <alignment horizontal="right" vertical="center"/>
    </xf>
    <xf numFmtId="185" fontId="71" fillId="34" borderId="15" xfId="49" applyNumberFormat="1" applyFont="1" applyFill="1" applyBorder="1" applyAlignment="1">
      <alignment horizontal="right" vertical="center" wrapText="1"/>
    </xf>
    <xf numFmtId="185" fontId="71" fillId="34" borderId="13" xfId="49" applyNumberFormat="1" applyFont="1" applyFill="1" applyBorder="1" applyAlignment="1">
      <alignment horizontal="right" vertical="center" wrapText="1"/>
    </xf>
    <xf numFmtId="185" fontId="72" fillId="34" borderId="78" xfId="49" applyNumberFormat="1" applyFont="1" applyFill="1" applyBorder="1" applyAlignment="1">
      <alignment/>
    </xf>
    <xf numFmtId="185" fontId="71" fillId="34" borderId="13" xfId="49" applyNumberFormat="1" applyFont="1" applyFill="1" applyBorder="1" applyAlignment="1">
      <alignment horizontal="right" vertical="center"/>
    </xf>
    <xf numFmtId="185" fontId="71" fillId="34" borderId="66" xfId="49" applyNumberFormat="1" applyFont="1" applyFill="1" applyBorder="1" applyAlignment="1">
      <alignment horizontal="right" vertical="center"/>
    </xf>
    <xf numFmtId="185" fontId="71" fillId="34" borderId="40" xfId="49" applyNumberFormat="1" applyFont="1" applyFill="1" applyBorder="1" applyAlignment="1">
      <alignment horizontal="right" vertical="center"/>
    </xf>
    <xf numFmtId="185" fontId="8" fillId="0" borderId="12" xfId="49" applyNumberFormat="1" applyFont="1" applyFill="1" applyBorder="1" applyAlignment="1">
      <alignment horizontal="right" vertical="center"/>
    </xf>
    <xf numFmtId="185" fontId="19" fillId="0" borderId="16" xfId="49" applyNumberFormat="1" applyFont="1" applyFill="1" applyBorder="1" applyAlignment="1">
      <alignment horizontal="center" vertical="center" shrinkToFit="1"/>
    </xf>
    <xf numFmtId="185" fontId="19" fillId="0" borderId="22" xfId="49" applyNumberFormat="1" applyFont="1" applyFill="1" applyBorder="1" applyAlignment="1">
      <alignment horizontal="center" vertical="center" shrinkToFit="1"/>
    </xf>
    <xf numFmtId="185" fontId="4" fillId="0" borderId="10" xfId="49" applyNumberFormat="1" applyFont="1" applyFill="1" applyBorder="1" applyAlignment="1">
      <alignment horizontal="left" vertical="top"/>
    </xf>
    <xf numFmtId="185" fontId="4" fillId="0" borderId="25" xfId="49" applyNumberFormat="1" applyFont="1" applyFill="1" applyBorder="1" applyAlignment="1">
      <alignment horizontal="left" vertical="top"/>
    </xf>
    <xf numFmtId="185" fontId="4" fillId="0" borderId="11" xfId="49" applyNumberFormat="1" applyFont="1" applyFill="1" applyBorder="1" applyAlignment="1">
      <alignment horizontal="left" vertical="top" shrinkToFit="1"/>
    </xf>
    <xf numFmtId="185" fontId="4" fillId="0" borderId="32" xfId="49" applyNumberFormat="1" applyFont="1" applyFill="1" applyBorder="1" applyAlignment="1">
      <alignment horizontal="left" vertical="top" shrinkToFit="1"/>
    </xf>
    <xf numFmtId="186" fontId="5" fillId="0" borderId="25" xfId="49" applyNumberFormat="1" applyFont="1" applyFill="1" applyBorder="1" applyAlignment="1">
      <alignment horizontal="center" vertical="center"/>
    </xf>
    <xf numFmtId="186" fontId="5" fillId="0" borderId="38" xfId="49" applyNumberFormat="1" applyFont="1" applyFill="1" applyBorder="1" applyAlignment="1">
      <alignment horizontal="center" vertical="center"/>
    </xf>
    <xf numFmtId="186" fontId="5" fillId="0" borderId="36" xfId="49" applyNumberFormat="1" applyFont="1" applyFill="1" applyBorder="1" applyAlignment="1">
      <alignment horizontal="center" vertical="center"/>
    </xf>
    <xf numFmtId="186" fontId="5" fillId="0" borderId="37" xfId="49" applyNumberFormat="1" applyFont="1" applyFill="1" applyBorder="1" applyAlignment="1">
      <alignment horizontal="center" vertical="center"/>
    </xf>
    <xf numFmtId="185" fontId="0" fillId="0" borderId="31" xfId="49" applyNumberFormat="1" applyFont="1" applyFill="1" applyBorder="1" applyAlignment="1">
      <alignment horizontal="center" vertical="center"/>
    </xf>
    <xf numFmtId="185" fontId="0" fillId="0" borderId="50" xfId="49" applyNumberFormat="1" applyFont="1" applyFill="1" applyBorder="1" applyAlignment="1">
      <alignment horizontal="center" vertical="center"/>
    </xf>
    <xf numFmtId="185" fontId="8" fillId="0" borderId="11" xfId="49" applyNumberFormat="1" applyFont="1" applyFill="1" applyBorder="1" applyAlignment="1">
      <alignment horizontal="left" vertical="top" shrinkToFit="1"/>
    </xf>
    <xf numFmtId="185" fontId="8" fillId="0" borderId="32" xfId="49" applyNumberFormat="1" applyFont="1" applyFill="1" applyBorder="1" applyAlignment="1">
      <alignment horizontal="left" vertical="top" shrinkToFit="1"/>
    </xf>
    <xf numFmtId="185" fontId="6" fillId="0" borderId="32" xfId="49" applyNumberFormat="1" applyFont="1" applyFill="1" applyBorder="1" applyAlignment="1">
      <alignment horizontal="center" shrinkToFit="1"/>
    </xf>
    <xf numFmtId="185" fontId="6" fillId="0" borderId="50" xfId="49" applyNumberFormat="1" applyFont="1" applyFill="1" applyBorder="1" applyAlignment="1">
      <alignment horizontal="center" shrinkToFit="1"/>
    </xf>
    <xf numFmtId="185" fontId="5" fillId="0" borderId="0" xfId="49" applyNumberFormat="1" applyFont="1" applyFill="1" applyAlignment="1">
      <alignment horizontal="center" vertical="center"/>
    </xf>
    <xf numFmtId="185" fontId="7" fillId="0" borderId="25" xfId="49" applyNumberFormat="1" applyFont="1" applyFill="1" applyBorder="1" applyAlignment="1">
      <alignment horizontal="center" vertical="center"/>
    </xf>
    <xf numFmtId="185" fontId="11" fillId="0" borderId="25" xfId="49" applyNumberFormat="1" applyFont="1" applyFill="1" applyBorder="1" applyAlignment="1">
      <alignment vertical="center"/>
    </xf>
    <xf numFmtId="185" fontId="11" fillId="0" borderId="38" xfId="49" applyNumberFormat="1" applyFont="1" applyFill="1" applyBorder="1" applyAlignment="1">
      <alignment vertical="center"/>
    </xf>
    <xf numFmtId="185" fontId="0" fillId="0" borderId="11" xfId="49" applyNumberFormat="1" applyFont="1" applyFill="1" applyBorder="1" applyAlignment="1">
      <alignment horizontal="center" vertical="center"/>
    </xf>
    <xf numFmtId="185" fontId="6" fillId="0" borderId="32" xfId="49" applyNumberFormat="1" applyFont="1" applyFill="1" applyBorder="1" applyAlignment="1">
      <alignment horizontal="left" shrinkToFit="1"/>
    </xf>
    <xf numFmtId="185" fontId="6" fillId="0" borderId="50" xfId="49" applyNumberFormat="1" applyFont="1" applyFill="1" applyBorder="1" applyAlignment="1">
      <alignment horizontal="left" shrinkToFit="1"/>
    </xf>
    <xf numFmtId="185" fontId="0" fillId="0" borderId="32" xfId="49" applyNumberFormat="1" applyFont="1" applyFill="1" applyBorder="1" applyAlignment="1">
      <alignment horizontal="center" vertical="center"/>
    </xf>
    <xf numFmtId="185" fontId="6" fillId="0" borderId="32" xfId="49" applyNumberFormat="1" applyFont="1" applyFill="1" applyBorder="1" applyAlignment="1">
      <alignment horizontal="center" vertical="center"/>
    </xf>
    <xf numFmtId="185" fontId="25" fillId="0" borderId="36" xfId="49" applyNumberFormat="1" applyFont="1" applyFill="1" applyBorder="1" applyAlignment="1">
      <alignment horizontal="center"/>
    </xf>
    <xf numFmtId="185" fontId="25" fillId="0" borderId="37" xfId="49" applyNumberFormat="1" applyFont="1" applyFill="1" applyBorder="1" applyAlignment="1">
      <alignment horizontal="center"/>
    </xf>
    <xf numFmtId="185" fontId="5" fillId="0" borderId="0" xfId="49" applyNumberFormat="1" applyFont="1" applyAlignment="1">
      <alignment horizontal="center"/>
    </xf>
    <xf numFmtId="185" fontId="18" fillId="0" borderId="24" xfId="49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185" fontId="25" fillId="0" borderId="36" xfId="49" applyNumberFormat="1" applyFont="1" applyBorder="1" applyAlignment="1">
      <alignment horizontal="center"/>
    </xf>
    <xf numFmtId="185" fontId="25" fillId="0" borderId="37" xfId="49" applyNumberFormat="1" applyFont="1" applyBorder="1" applyAlignment="1">
      <alignment horizontal="center"/>
    </xf>
    <xf numFmtId="186" fontId="5" fillId="0" borderId="25" xfId="49" applyNumberFormat="1" applyFont="1" applyBorder="1" applyAlignment="1">
      <alignment horizontal="center" vertical="center"/>
    </xf>
    <xf numFmtId="186" fontId="5" fillId="0" borderId="36" xfId="49" applyNumberFormat="1" applyFont="1" applyBorder="1" applyAlignment="1">
      <alignment horizontal="center" vertical="center"/>
    </xf>
    <xf numFmtId="185" fontId="6" fillId="0" borderId="32" xfId="49" applyNumberFormat="1" applyFont="1" applyBorder="1" applyAlignment="1">
      <alignment horizontal="left" shrinkToFit="1"/>
    </xf>
    <xf numFmtId="0" fontId="18" fillId="0" borderId="0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185" fontId="6" fillId="0" borderId="32" xfId="49" applyNumberFormat="1" applyFont="1" applyBorder="1" applyAlignment="1">
      <alignment horizontal="left"/>
    </xf>
    <xf numFmtId="185" fontId="6" fillId="0" borderId="50" xfId="49" applyNumberFormat="1" applyFont="1" applyBorder="1" applyAlignment="1">
      <alignment horizontal="left"/>
    </xf>
    <xf numFmtId="185" fontId="13" fillId="0" borderId="36" xfId="49" applyNumberFormat="1" applyFont="1" applyBorder="1" applyAlignment="1">
      <alignment horizontal="right" vertical="center"/>
    </xf>
    <xf numFmtId="185" fontId="6" fillId="0" borderId="32" xfId="49" applyNumberFormat="1" applyFont="1" applyBorder="1" applyAlignment="1">
      <alignment horizontal="center"/>
    </xf>
    <xf numFmtId="185" fontId="18" fillId="0" borderId="0" xfId="49" applyNumberFormat="1" applyFont="1" applyBorder="1" applyAlignment="1">
      <alignment horizontal="left" vertical="center"/>
    </xf>
    <xf numFmtId="185" fontId="18" fillId="0" borderId="70" xfId="49" applyNumberFormat="1" applyFont="1" applyBorder="1" applyAlignment="1">
      <alignment horizontal="left" vertical="center"/>
    </xf>
    <xf numFmtId="185" fontId="13" fillId="0" borderId="36" xfId="49" applyNumberFormat="1" applyFont="1" applyFill="1" applyBorder="1" applyAlignment="1">
      <alignment horizontal="right" vertical="center"/>
    </xf>
    <xf numFmtId="185" fontId="6" fillId="0" borderId="32" xfId="49" applyNumberFormat="1" applyFont="1" applyFill="1" applyBorder="1" applyAlignment="1">
      <alignment horizontal="center"/>
    </xf>
    <xf numFmtId="185" fontId="5" fillId="0" borderId="0" xfId="49" applyNumberFormat="1" applyFont="1" applyFill="1" applyAlignment="1">
      <alignment horizontal="center"/>
    </xf>
    <xf numFmtId="185" fontId="6" fillId="0" borderId="32" xfId="49" applyNumberFormat="1" applyFont="1" applyFill="1" applyBorder="1" applyAlignment="1">
      <alignment horizontal="left"/>
    </xf>
    <xf numFmtId="185" fontId="6" fillId="0" borderId="50" xfId="49" applyNumberFormat="1" applyFont="1" applyFill="1" applyBorder="1" applyAlignment="1">
      <alignment horizontal="left"/>
    </xf>
    <xf numFmtId="185" fontId="0" fillId="0" borderId="33" xfId="49" applyNumberFormat="1" applyFont="1" applyFill="1" applyBorder="1" applyAlignment="1">
      <alignment horizontal="center" vertical="center"/>
    </xf>
    <xf numFmtId="185" fontId="15" fillId="0" borderId="14" xfId="49" applyNumberFormat="1" applyFont="1" applyFill="1" applyBorder="1" applyAlignment="1">
      <alignment horizontal="center" vertical="center"/>
    </xf>
    <xf numFmtId="185" fontId="15" fillId="0" borderId="79" xfId="49" applyNumberFormat="1" applyFont="1" applyFill="1" applyBorder="1" applyAlignment="1">
      <alignment horizontal="center" vertical="center"/>
    </xf>
    <xf numFmtId="185" fontId="4" fillId="0" borderId="80" xfId="49" applyNumberFormat="1" applyFont="1" applyFill="1" applyBorder="1" applyAlignment="1">
      <alignment horizontal="center" vertical="center"/>
    </xf>
    <xf numFmtId="185" fontId="4" fillId="0" borderId="69" xfId="49" applyNumberFormat="1" applyFont="1" applyFill="1" applyBorder="1" applyAlignment="1">
      <alignment horizontal="center" vertical="center"/>
    </xf>
    <xf numFmtId="185" fontId="4" fillId="0" borderId="10" xfId="49" applyNumberFormat="1" applyFont="1" applyFill="1" applyBorder="1" applyAlignment="1">
      <alignment horizontal="center" vertical="center"/>
    </xf>
    <xf numFmtId="185" fontId="4" fillId="0" borderId="24" xfId="49" applyNumberFormat="1" applyFont="1" applyFill="1" applyBorder="1" applyAlignment="1">
      <alignment horizontal="center" vertical="center"/>
    </xf>
    <xf numFmtId="185" fontId="4" fillId="0" borderId="35" xfId="49" applyNumberFormat="1" applyFont="1" applyFill="1" applyBorder="1" applyAlignment="1">
      <alignment horizontal="center" vertical="center"/>
    </xf>
    <xf numFmtId="185" fontId="12" fillId="0" borderId="32" xfId="49" applyNumberFormat="1" applyFont="1" applyFill="1" applyBorder="1" applyAlignment="1">
      <alignment vertical="center"/>
    </xf>
    <xf numFmtId="185" fontId="13" fillId="0" borderId="32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39</xdr:row>
      <xdr:rowOff>57150</xdr:rowOff>
    </xdr:from>
    <xdr:to>
      <xdr:col>20</xdr:col>
      <xdr:colOff>628650</xdr:colOff>
      <xdr:row>40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77819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561975</xdr:colOff>
      <xdr:row>44</xdr:row>
      <xdr:rowOff>47625</xdr:rowOff>
    </xdr:from>
    <xdr:to>
      <xdr:col>25</xdr:col>
      <xdr:colOff>495300</xdr:colOff>
      <xdr:row>45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93432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581025</xdr:colOff>
      <xdr:row>42</xdr:row>
      <xdr:rowOff>47625</xdr:rowOff>
    </xdr:from>
    <xdr:to>
      <xdr:col>25</xdr:col>
      <xdr:colOff>504825</xdr:colOff>
      <xdr:row>43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78105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542925</xdr:colOff>
      <xdr:row>43</xdr:row>
      <xdr:rowOff>57150</xdr:rowOff>
    </xdr:from>
    <xdr:to>
      <xdr:col>25</xdr:col>
      <xdr:colOff>466725</xdr:colOff>
      <xdr:row>44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79057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914775" y="6600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3914775" y="6600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914775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3914775" y="6600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914775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571500</xdr:colOff>
      <xdr:row>36</xdr:row>
      <xdr:rowOff>47625</xdr:rowOff>
    </xdr:from>
    <xdr:to>
      <xdr:col>26</xdr:col>
      <xdr:colOff>504825</xdr:colOff>
      <xdr:row>37</xdr:row>
      <xdr:rowOff>114300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72771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0</xdr:rowOff>
    </xdr:from>
    <xdr:ext cx="85725" cy="95250"/>
    <xdr:sp fLocksText="0">
      <xdr:nvSpPr>
        <xdr:cNvPr id="1" name="Text Box 1"/>
        <xdr:cNvSpPr txBox="1">
          <a:spLocks noChangeArrowheads="1"/>
        </xdr:cNvSpPr>
      </xdr:nvSpPr>
      <xdr:spPr>
        <a:xfrm>
          <a:off x="3914775" y="10287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542925</xdr:colOff>
      <xdr:row>39</xdr:row>
      <xdr:rowOff>47625</xdr:rowOff>
    </xdr:from>
    <xdr:to>
      <xdr:col>26</xdr:col>
      <xdr:colOff>476250</xdr:colOff>
      <xdr:row>40</xdr:row>
      <xdr:rowOff>85725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7629525"/>
          <a:ext cx="1381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542925</xdr:colOff>
      <xdr:row>39</xdr:row>
      <xdr:rowOff>28575</xdr:rowOff>
    </xdr:from>
    <xdr:to>
      <xdr:col>26</xdr:col>
      <xdr:colOff>466725</xdr:colOff>
      <xdr:row>40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6200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34</xdr:row>
      <xdr:rowOff>0</xdr:rowOff>
    </xdr:from>
    <xdr:ext cx="76200" cy="190500"/>
    <xdr:sp fLocksText="0">
      <xdr:nvSpPr>
        <xdr:cNvPr id="1" name="Text Box 47"/>
        <xdr:cNvSpPr txBox="1">
          <a:spLocks noChangeArrowheads="1"/>
        </xdr:cNvSpPr>
      </xdr:nvSpPr>
      <xdr:spPr>
        <a:xfrm>
          <a:off x="3933825" y="682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3933825" y="682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571500</xdr:colOff>
      <xdr:row>38</xdr:row>
      <xdr:rowOff>66675</xdr:rowOff>
    </xdr:from>
    <xdr:to>
      <xdr:col>26</xdr:col>
      <xdr:colOff>476250</xdr:colOff>
      <xdr:row>39</xdr:row>
      <xdr:rowOff>104775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7505700"/>
          <a:ext cx="1371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5791200" y="2428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5791200" y="2428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22</xdr:col>
      <xdr:colOff>523875</xdr:colOff>
      <xdr:row>37</xdr:row>
      <xdr:rowOff>47625</xdr:rowOff>
    </xdr:from>
    <xdr:to>
      <xdr:col>25</xdr:col>
      <xdr:colOff>457200</xdr:colOff>
      <xdr:row>38</xdr:row>
      <xdr:rowOff>95250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15327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523875</xdr:colOff>
      <xdr:row>39</xdr:row>
      <xdr:rowOff>47625</xdr:rowOff>
    </xdr:from>
    <xdr:to>
      <xdr:col>25</xdr:col>
      <xdr:colOff>457200</xdr:colOff>
      <xdr:row>40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775335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542925</xdr:colOff>
      <xdr:row>42</xdr:row>
      <xdr:rowOff>66675</xdr:rowOff>
    </xdr:from>
    <xdr:to>
      <xdr:col>25</xdr:col>
      <xdr:colOff>466725</xdr:colOff>
      <xdr:row>43</xdr:row>
      <xdr:rowOff>114300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5723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3"/>
  <sheetViews>
    <sheetView view="pageBreakPreview" zoomScaleSheetLayoutView="100" workbookViewId="0" topLeftCell="A7">
      <selection activeCell="F26" sqref="F26"/>
    </sheetView>
  </sheetViews>
  <sheetFormatPr defaultColWidth="9.00390625" defaultRowHeight="13.5"/>
  <cols>
    <col min="1" max="2" width="4.75390625" style="4" customWidth="1"/>
    <col min="3" max="3" width="10.25390625" style="4" customWidth="1"/>
    <col min="4" max="4" width="3.125" style="4" customWidth="1"/>
    <col min="5" max="6" width="8.875" style="4" customWidth="1"/>
    <col min="7" max="7" width="3.125" style="4" customWidth="1"/>
    <col min="8" max="9" width="8.875" style="4" customWidth="1"/>
    <col min="10" max="10" width="3.125" style="4" customWidth="1"/>
    <col min="11" max="12" width="8.875" style="4" customWidth="1"/>
    <col min="13" max="13" width="3.125" style="4" customWidth="1"/>
    <col min="14" max="15" width="8.875" style="4" customWidth="1"/>
    <col min="16" max="16" width="3.125" style="4" customWidth="1"/>
    <col min="17" max="18" width="8.875" style="4" customWidth="1"/>
    <col min="19" max="19" width="3.125" style="4" customWidth="1"/>
    <col min="20" max="21" width="8.875" style="4" customWidth="1"/>
    <col min="22" max="16384" width="9.00390625" style="4" customWidth="1"/>
  </cols>
  <sheetData>
    <row r="1" spans="1:21" ht="17.25">
      <c r="A1" s="538" t="s">
        <v>730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</row>
    <row r="2" ht="4.5" customHeight="1">
      <c r="A2" s="223"/>
    </row>
    <row r="3" spans="1:29" s="169" customFormat="1" ht="30" customHeight="1">
      <c r="A3" s="524" t="s">
        <v>0</v>
      </c>
      <c r="B3" s="525"/>
      <c r="C3" s="528" t="s">
        <v>309</v>
      </c>
      <c r="D3" s="528"/>
      <c r="E3" s="528"/>
      <c r="F3" s="529"/>
      <c r="G3" s="526" t="s">
        <v>1</v>
      </c>
      <c r="H3" s="527"/>
      <c r="I3" s="536"/>
      <c r="J3" s="536"/>
      <c r="K3" s="536"/>
      <c r="L3" s="537"/>
      <c r="M3" s="526" t="s">
        <v>301</v>
      </c>
      <c r="N3" s="527"/>
      <c r="O3" s="543"/>
      <c r="P3" s="543"/>
      <c r="Q3" s="543"/>
      <c r="R3" s="544"/>
      <c r="S3" s="188" t="s">
        <v>340</v>
      </c>
      <c r="T3" s="278"/>
      <c r="U3" s="279"/>
      <c r="V3" s="168"/>
      <c r="W3" s="168"/>
      <c r="X3" s="168"/>
      <c r="Y3" s="168"/>
      <c r="Z3" s="4"/>
      <c r="AA3" s="4"/>
      <c r="AB3" s="4"/>
      <c r="AC3" s="4"/>
    </row>
    <row r="4" spans="1:29" s="169" customFormat="1" ht="30" customHeight="1">
      <c r="A4" s="280"/>
      <c r="B4" s="281"/>
      <c r="C4" s="530"/>
      <c r="D4" s="530"/>
      <c r="E4" s="530"/>
      <c r="F4" s="531"/>
      <c r="G4" s="534" t="s">
        <v>2</v>
      </c>
      <c r="H4" s="535"/>
      <c r="I4" s="536"/>
      <c r="J4" s="536"/>
      <c r="K4" s="536"/>
      <c r="L4" s="537"/>
      <c r="M4" s="526" t="s">
        <v>3</v>
      </c>
      <c r="N4" s="527"/>
      <c r="O4" s="536">
        <f>SUM(U36)</f>
        <v>0</v>
      </c>
      <c r="P4" s="536"/>
      <c r="Q4" s="536"/>
      <c r="R4" s="282" t="s">
        <v>4</v>
      </c>
      <c r="S4" s="199"/>
      <c r="T4" s="547"/>
      <c r="U4" s="548"/>
      <c r="V4" s="168"/>
      <c r="W4" s="168"/>
      <c r="X4" s="168"/>
      <c r="Y4" s="168"/>
      <c r="Z4" s="4"/>
      <c r="AA4" s="4"/>
      <c r="AB4" s="4"/>
      <c r="AC4" s="4"/>
    </row>
    <row r="5" spans="2:21" ht="24.75" customHeight="1">
      <c r="B5" s="546" t="s">
        <v>204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</row>
    <row r="6" spans="1:21" ht="16.5" customHeight="1">
      <c r="A6" s="184" t="s">
        <v>343</v>
      </c>
      <c r="B6" s="542" t="s">
        <v>205</v>
      </c>
      <c r="C6" s="533"/>
      <c r="D6" s="185" t="s">
        <v>334</v>
      </c>
      <c r="E6" s="532" t="s">
        <v>206</v>
      </c>
      <c r="F6" s="533"/>
      <c r="G6" s="185" t="s">
        <v>334</v>
      </c>
      <c r="H6" s="532" t="s">
        <v>209</v>
      </c>
      <c r="I6" s="533"/>
      <c r="J6" s="185" t="s">
        <v>334</v>
      </c>
      <c r="K6" s="532" t="s">
        <v>207</v>
      </c>
      <c r="L6" s="533"/>
      <c r="M6" s="185" t="s">
        <v>334</v>
      </c>
      <c r="N6" s="532" t="s">
        <v>208</v>
      </c>
      <c r="O6" s="533"/>
      <c r="P6" s="185" t="s">
        <v>334</v>
      </c>
      <c r="Q6" s="532" t="s">
        <v>210</v>
      </c>
      <c r="R6" s="533"/>
      <c r="S6" s="185" t="s">
        <v>334</v>
      </c>
      <c r="T6" s="532" t="s">
        <v>211</v>
      </c>
      <c r="U6" s="533"/>
    </row>
    <row r="7" spans="1:21" ht="15" customHeight="1">
      <c r="A7" s="170">
        <v>2</v>
      </c>
      <c r="B7" s="107"/>
      <c r="C7" s="112" t="s">
        <v>344</v>
      </c>
      <c r="D7" s="283">
        <v>35</v>
      </c>
      <c r="E7" s="5">
        <f>'P2岐阜'!E43</f>
        <v>67250</v>
      </c>
      <c r="F7" s="102">
        <f>'P2岐阜'!F43</f>
        <v>0</v>
      </c>
      <c r="G7" s="117">
        <v>35</v>
      </c>
      <c r="H7" s="158">
        <f>'P2岐阜'!J43</f>
        <v>70700</v>
      </c>
      <c r="I7" s="102">
        <f>'P2岐阜'!K43</f>
        <v>0</v>
      </c>
      <c r="J7" s="117">
        <v>11</v>
      </c>
      <c r="K7" s="158">
        <f>'P2岐阜'!O43</f>
        <v>11450</v>
      </c>
      <c r="L7" s="159">
        <f>'P2岐阜'!P43</f>
        <v>0</v>
      </c>
      <c r="M7" s="117">
        <v>3</v>
      </c>
      <c r="N7" s="158">
        <f>'P2岐阜'!T43</f>
        <v>2000</v>
      </c>
      <c r="O7" s="158">
        <f>'P2岐阜'!U43</f>
        <v>0</v>
      </c>
      <c r="P7" s="117">
        <v>10</v>
      </c>
      <c r="Q7" s="158">
        <f>'P2岐阜'!Y27</f>
        <v>6700</v>
      </c>
      <c r="R7" s="158">
        <f>'P2岐阜'!Z27</f>
        <v>0</v>
      </c>
      <c r="S7" s="117">
        <f>SUM(D7,G7,J7,M7,P7)</f>
        <v>94</v>
      </c>
      <c r="T7" s="158">
        <f>SUM(E7,H7,K7,N7,Q7)</f>
        <v>158100</v>
      </c>
      <c r="U7" s="159">
        <f>SUM(F7,I7,L7,O7,R7)</f>
        <v>0</v>
      </c>
    </row>
    <row r="8" spans="1:21" ht="15" customHeight="1">
      <c r="A8" s="106">
        <v>3</v>
      </c>
      <c r="B8" s="106"/>
      <c r="C8" s="109" t="s">
        <v>212</v>
      </c>
      <c r="D8" s="103">
        <v>3</v>
      </c>
      <c r="E8" s="6">
        <f>'P3瑞穂・本巣・山県'!F12</f>
        <v>8150</v>
      </c>
      <c r="F8" s="165">
        <f>'P3瑞穂・本巣・山県'!G12</f>
        <v>0</v>
      </c>
      <c r="G8" s="118">
        <v>2</v>
      </c>
      <c r="H8" s="6">
        <f>'P3瑞穂・本巣・山県'!K12</f>
        <v>6900</v>
      </c>
      <c r="I8" s="99">
        <f>'P3瑞穂・本巣・山県'!L12</f>
        <v>0</v>
      </c>
      <c r="J8" s="118"/>
      <c r="K8" s="6">
        <f>'P3瑞穂・本巣・山県'!P12</f>
        <v>0</v>
      </c>
      <c r="L8" s="99">
        <f>'P3瑞穂・本巣・山県'!Q12</f>
        <v>0</v>
      </c>
      <c r="M8" s="118"/>
      <c r="N8" s="6">
        <f>'P3瑞穂・本巣・山県'!U12</f>
        <v>0</v>
      </c>
      <c r="O8" s="6">
        <f>'P3瑞穂・本巣・山県'!V12</f>
        <v>0</v>
      </c>
      <c r="P8" s="118">
        <v>1</v>
      </c>
      <c r="Q8" s="6">
        <f>'P3瑞穂・本巣・山県'!Z12</f>
        <v>600</v>
      </c>
      <c r="R8" s="6">
        <f>'P3瑞穂・本巣・山県'!AA12</f>
        <v>0</v>
      </c>
      <c r="S8" s="118">
        <f aca="true" t="shared" si="0" ref="S8:S35">SUM(D8,G8,J8,M8,P8)</f>
        <v>6</v>
      </c>
      <c r="T8" s="6">
        <f aca="true" t="shared" si="1" ref="T8:T35">SUM(E8,H8,K8,N8,Q8)</f>
        <v>15650</v>
      </c>
      <c r="U8" s="99">
        <f aca="true" t="shared" si="2" ref="U8:U35">SUM(F8,I8,L8,O8,R8)</f>
        <v>0</v>
      </c>
    </row>
    <row r="9" spans="1:21" ht="15" customHeight="1">
      <c r="A9" s="106">
        <v>3</v>
      </c>
      <c r="B9" s="106"/>
      <c r="C9" s="109" t="s">
        <v>315</v>
      </c>
      <c r="D9" s="103">
        <v>3</v>
      </c>
      <c r="E9" s="6">
        <f>'P3瑞穂・本巣・山県'!F19</f>
        <v>5700</v>
      </c>
      <c r="F9" s="99">
        <f>'P3瑞穂・本巣・山県'!G19</f>
        <v>0</v>
      </c>
      <c r="G9" s="118">
        <v>2</v>
      </c>
      <c r="H9" s="6">
        <f>'P3瑞穂・本巣・山県'!K19</f>
        <v>3000</v>
      </c>
      <c r="I9" s="99">
        <f>'P3瑞穂・本巣・山県'!L19</f>
        <v>0</v>
      </c>
      <c r="J9" s="118"/>
      <c r="K9" s="6">
        <f>'P3瑞穂・本巣・山県'!P19</f>
        <v>0</v>
      </c>
      <c r="L9" s="99">
        <f>'P3瑞穂・本巣・山県'!Q19</f>
        <v>0</v>
      </c>
      <c r="M9" s="118"/>
      <c r="N9" s="6">
        <f>'P3瑞穂・本巣・山県'!U19</f>
        <v>0</v>
      </c>
      <c r="O9" s="6">
        <f>'P3瑞穂・本巣・山県'!V19</f>
        <v>0</v>
      </c>
      <c r="P9" s="118"/>
      <c r="Q9" s="6">
        <f>'P3瑞穂・本巣・山県'!Z19</f>
        <v>0</v>
      </c>
      <c r="R9" s="6">
        <f>'P3瑞穂・本巣・山県'!AA19</f>
        <v>0</v>
      </c>
      <c r="S9" s="118">
        <f t="shared" si="0"/>
        <v>5</v>
      </c>
      <c r="T9" s="6">
        <f t="shared" si="1"/>
        <v>8700</v>
      </c>
      <c r="U9" s="99">
        <f t="shared" si="2"/>
        <v>0</v>
      </c>
    </row>
    <row r="10" spans="1:21" ht="15" customHeight="1">
      <c r="A10" s="106">
        <v>3</v>
      </c>
      <c r="B10" s="106"/>
      <c r="C10" s="109" t="s">
        <v>345</v>
      </c>
      <c r="D10" s="103">
        <v>2</v>
      </c>
      <c r="E10" s="6">
        <f>'P3瑞穂・本巣・山県'!F25</f>
        <v>4050</v>
      </c>
      <c r="F10" s="99">
        <f>'P3瑞穂・本巣・山県'!G25</f>
        <v>0</v>
      </c>
      <c r="G10" s="118">
        <v>1</v>
      </c>
      <c r="H10" s="6">
        <f>'P3瑞穂・本巣・山県'!K25</f>
        <v>1550</v>
      </c>
      <c r="I10" s="99">
        <f>'P3瑞穂・本巣・山県'!L25</f>
        <v>0</v>
      </c>
      <c r="J10" s="118">
        <v>1</v>
      </c>
      <c r="K10" s="6">
        <f>'P3瑞穂・本巣・山県'!P25</f>
        <v>900</v>
      </c>
      <c r="L10" s="99">
        <f>'P3瑞穂・本巣・山県'!Q25</f>
        <v>0</v>
      </c>
      <c r="M10" s="118"/>
      <c r="N10" s="6">
        <f>'P3瑞穂・本巣・山県'!U25</f>
        <v>0</v>
      </c>
      <c r="O10" s="6">
        <f>'P3瑞穂・本巣・山県'!V25</f>
        <v>0</v>
      </c>
      <c r="P10" s="118">
        <v>1</v>
      </c>
      <c r="Q10" s="6">
        <f>'P3瑞穂・本巣・山県'!Z25</f>
        <v>400</v>
      </c>
      <c r="R10" s="6">
        <f>'P3瑞穂・本巣・山県'!AA25</f>
        <v>0</v>
      </c>
      <c r="S10" s="118">
        <f t="shared" si="0"/>
        <v>5</v>
      </c>
      <c r="T10" s="6">
        <f t="shared" si="1"/>
        <v>6900</v>
      </c>
      <c r="U10" s="99">
        <f t="shared" si="2"/>
        <v>0</v>
      </c>
    </row>
    <row r="11" spans="1:21" ht="15" customHeight="1">
      <c r="A11" s="106">
        <v>3</v>
      </c>
      <c r="B11" s="106"/>
      <c r="C11" s="109" t="s">
        <v>213</v>
      </c>
      <c r="D11" s="103">
        <v>2</v>
      </c>
      <c r="E11" s="6">
        <f>'P3瑞穂・本巣・山県'!F32</f>
        <v>4800</v>
      </c>
      <c r="F11" s="99">
        <f>'P3瑞穂・本巣・山県'!G32</f>
        <v>0</v>
      </c>
      <c r="G11" s="118">
        <v>3</v>
      </c>
      <c r="H11" s="6">
        <f>'P3瑞穂・本巣・山県'!K32</f>
        <v>6950</v>
      </c>
      <c r="I11" s="99">
        <f>'P3瑞穂・本巣・山県'!L32</f>
        <v>0</v>
      </c>
      <c r="J11" s="118"/>
      <c r="K11" s="6">
        <f>'P3瑞穂・本巣・山県'!P32</f>
        <v>0</v>
      </c>
      <c r="L11" s="99">
        <f>'P3瑞穂・本巣・山県'!Q32</f>
        <v>0</v>
      </c>
      <c r="M11" s="118"/>
      <c r="N11" s="6">
        <f>'P3瑞穂・本巣・山県'!U32</f>
        <v>0</v>
      </c>
      <c r="O11" s="6">
        <f>'P3瑞穂・本巣・山県'!V32</f>
        <v>0</v>
      </c>
      <c r="P11" s="118">
        <v>1</v>
      </c>
      <c r="Q11" s="6">
        <f>'P3瑞穂・本巣・山県'!Z32</f>
        <v>100</v>
      </c>
      <c r="R11" s="6">
        <f>'P3瑞穂・本巣・山県'!AA32</f>
        <v>0</v>
      </c>
      <c r="S11" s="118">
        <f t="shared" si="0"/>
        <v>6</v>
      </c>
      <c r="T11" s="6">
        <f t="shared" si="1"/>
        <v>11850</v>
      </c>
      <c r="U11" s="99">
        <f t="shared" si="2"/>
        <v>0</v>
      </c>
    </row>
    <row r="12" spans="1:21" ht="15" customHeight="1">
      <c r="A12" s="106">
        <v>4</v>
      </c>
      <c r="B12" s="106"/>
      <c r="C12" s="109" t="s">
        <v>346</v>
      </c>
      <c r="D12" s="103">
        <v>6</v>
      </c>
      <c r="E12" s="6">
        <f>'P4羽島・各務原'!F13</f>
        <v>11900</v>
      </c>
      <c r="F12" s="99">
        <f>'P4羽島・各務原'!G13</f>
        <v>0</v>
      </c>
      <c r="G12" s="118">
        <v>3</v>
      </c>
      <c r="H12" s="6">
        <f>'P4羽島・各務原'!K13</f>
        <v>7050</v>
      </c>
      <c r="I12" s="99">
        <f>'P4羽島・各務原'!L13</f>
        <v>0</v>
      </c>
      <c r="J12" s="118">
        <v>2</v>
      </c>
      <c r="K12" s="6">
        <f>'P4羽島・各務原'!P13</f>
        <v>0</v>
      </c>
      <c r="L12" s="99">
        <f>'P4羽島・各務原'!Q13</f>
        <v>0</v>
      </c>
      <c r="M12" s="118"/>
      <c r="N12" s="6">
        <f>'P4羽島・各務原'!U13</f>
        <v>0</v>
      </c>
      <c r="O12" s="6">
        <f>'P4羽島・各務原'!V13</f>
        <v>0</v>
      </c>
      <c r="P12" s="118">
        <v>1</v>
      </c>
      <c r="Q12" s="6">
        <f>'P4羽島・各務原'!Z13</f>
        <v>650</v>
      </c>
      <c r="R12" s="6">
        <f>'P4羽島・各務原'!AA13</f>
        <v>0</v>
      </c>
      <c r="S12" s="118">
        <f t="shared" si="0"/>
        <v>12</v>
      </c>
      <c r="T12" s="6">
        <f t="shared" si="1"/>
        <v>19600</v>
      </c>
      <c r="U12" s="99">
        <f t="shared" si="2"/>
        <v>0</v>
      </c>
    </row>
    <row r="13" spans="1:21" ht="15" customHeight="1">
      <c r="A13" s="106">
        <v>4</v>
      </c>
      <c r="B13" s="106"/>
      <c r="C13" s="109" t="s">
        <v>347</v>
      </c>
      <c r="D13" s="103">
        <v>3</v>
      </c>
      <c r="E13" s="6">
        <f>'P4羽島・各務原'!F19</f>
        <v>7600</v>
      </c>
      <c r="F13" s="99">
        <f>'P4羽島・各務原'!G19</f>
        <v>0</v>
      </c>
      <c r="G13" s="118">
        <v>1</v>
      </c>
      <c r="H13" s="6">
        <f>'P4羽島・各務原'!K19</f>
        <v>1850</v>
      </c>
      <c r="I13" s="99">
        <f>'P4羽島・各務原'!L19</f>
        <v>0</v>
      </c>
      <c r="J13" s="118">
        <v>1</v>
      </c>
      <c r="K13" s="6">
        <f>'P4羽島・各務原'!P19</f>
        <v>1000</v>
      </c>
      <c r="L13" s="99">
        <f>'P4羽島・各務原'!Q19</f>
        <v>0</v>
      </c>
      <c r="M13" s="118"/>
      <c r="N13" s="6">
        <f>'P4羽島・各務原'!U19</f>
        <v>0</v>
      </c>
      <c r="O13" s="6">
        <f>'P4羽島・各務原'!V19</f>
        <v>0</v>
      </c>
      <c r="P13" s="118">
        <v>1</v>
      </c>
      <c r="Q13" s="6">
        <f>'P4羽島・各務原'!Z19</f>
        <v>450</v>
      </c>
      <c r="R13" s="6">
        <f>'P4羽島・各務原'!AA19</f>
        <v>0</v>
      </c>
      <c r="S13" s="118">
        <f t="shared" si="0"/>
        <v>6</v>
      </c>
      <c r="T13" s="6">
        <f t="shared" si="1"/>
        <v>10900</v>
      </c>
      <c r="U13" s="99">
        <f t="shared" si="2"/>
        <v>0</v>
      </c>
    </row>
    <row r="14" spans="1:21" ht="15" customHeight="1">
      <c r="A14" s="106">
        <v>4</v>
      </c>
      <c r="B14" s="106"/>
      <c r="C14" s="109" t="s">
        <v>348</v>
      </c>
      <c r="D14" s="103">
        <v>13</v>
      </c>
      <c r="E14" s="6">
        <f>'P4羽島・各務原'!F35</f>
        <v>27850</v>
      </c>
      <c r="F14" s="99">
        <f>'P4羽島・各務原'!G35</f>
        <v>0</v>
      </c>
      <c r="G14" s="118">
        <v>6</v>
      </c>
      <c r="H14" s="6">
        <f>'P4羽島・各務原'!K35</f>
        <v>10550</v>
      </c>
      <c r="I14" s="99">
        <f>'P4羽島・各務原'!L35</f>
        <v>0</v>
      </c>
      <c r="J14" s="118">
        <v>4</v>
      </c>
      <c r="K14" s="6">
        <f>'P4羽島・各務原'!P35</f>
        <v>4550</v>
      </c>
      <c r="L14" s="99">
        <f>'P4羽島・各務原'!Q35</f>
        <v>0</v>
      </c>
      <c r="M14" s="118">
        <v>4</v>
      </c>
      <c r="N14" s="6">
        <f>'P4羽島・各務原'!U35</f>
        <v>3450</v>
      </c>
      <c r="O14" s="6">
        <f>'P4羽島・各務原'!V35</f>
        <v>0</v>
      </c>
      <c r="P14" s="118">
        <v>3</v>
      </c>
      <c r="Q14" s="6">
        <f>'P4羽島・各務原'!Z35</f>
        <v>1100</v>
      </c>
      <c r="R14" s="6">
        <f>'P4羽島・各務原'!AA35</f>
        <v>0</v>
      </c>
      <c r="S14" s="118">
        <f t="shared" si="0"/>
        <v>30</v>
      </c>
      <c r="T14" s="6">
        <f t="shared" si="1"/>
        <v>47500</v>
      </c>
      <c r="U14" s="99">
        <f t="shared" si="2"/>
        <v>0</v>
      </c>
    </row>
    <row r="15" spans="1:21" ht="15" customHeight="1">
      <c r="A15" s="106">
        <v>5</v>
      </c>
      <c r="B15" s="106"/>
      <c r="C15" s="109" t="s">
        <v>349</v>
      </c>
      <c r="D15" s="103">
        <v>11</v>
      </c>
      <c r="E15" s="6">
        <f>'P5大垣・海津・揖斐'!F18</f>
        <v>36750</v>
      </c>
      <c r="F15" s="99">
        <f>'P5大垣・海津・揖斐'!G18</f>
        <v>0</v>
      </c>
      <c r="G15" s="118">
        <v>7</v>
      </c>
      <c r="H15" s="6">
        <f>'P5大垣・海津・揖斐'!K18</f>
        <v>13650</v>
      </c>
      <c r="I15" s="99">
        <f>'P5大垣・海津・揖斐'!L18</f>
        <v>0</v>
      </c>
      <c r="J15" s="118">
        <v>3</v>
      </c>
      <c r="K15" s="6">
        <f>'P5大垣・海津・揖斐'!P18</f>
        <v>2400</v>
      </c>
      <c r="L15" s="99">
        <f>'P5大垣・海津・揖斐'!Q18</f>
        <v>0</v>
      </c>
      <c r="M15" s="118"/>
      <c r="N15" s="6">
        <f>'P5大垣・海津・揖斐'!U18</f>
        <v>0</v>
      </c>
      <c r="O15" s="6">
        <f>'P5大垣・海津・揖斐'!V18</f>
        <v>0</v>
      </c>
      <c r="P15" s="118">
        <v>3</v>
      </c>
      <c r="Q15" s="6">
        <f>'P5大垣・海津・揖斐'!Z18</f>
        <v>1700</v>
      </c>
      <c r="R15" s="6">
        <f>'P5大垣・海津・揖斐'!AA18</f>
        <v>0</v>
      </c>
      <c r="S15" s="118">
        <f t="shared" si="0"/>
        <v>24</v>
      </c>
      <c r="T15" s="6">
        <f t="shared" si="1"/>
        <v>54500</v>
      </c>
      <c r="U15" s="99">
        <f t="shared" si="2"/>
        <v>0</v>
      </c>
    </row>
    <row r="16" spans="1:21" ht="15" customHeight="1">
      <c r="A16" s="106">
        <v>5</v>
      </c>
      <c r="B16" s="106"/>
      <c r="C16" s="109" t="s">
        <v>281</v>
      </c>
      <c r="D16" s="103">
        <v>4</v>
      </c>
      <c r="E16" s="6">
        <f>'P5大垣・海津・揖斐'!F26</f>
        <v>7650</v>
      </c>
      <c r="F16" s="99">
        <f>'P5大垣・海津・揖斐'!G26</f>
        <v>0</v>
      </c>
      <c r="G16" s="118">
        <v>2</v>
      </c>
      <c r="H16" s="6">
        <f>'P5大垣・海津・揖斐'!K26</f>
        <v>2050</v>
      </c>
      <c r="I16" s="99">
        <f>'P5大垣・海津・揖斐'!L26</f>
        <v>0</v>
      </c>
      <c r="J16" s="118">
        <v>1</v>
      </c>
      <c r="K16" s="6">
        <f>'P5大垣・海津・揖斐'!P26</f>
        <v>600</v>
      </c>
      <c r="L16" s="99">
        <f>'P5大垣・海津・揖斐'!Q26</f>
        <v>0</v>
      </c>
      <c r="M16" s="118"/>
      <c r="N16" s="6">
        <f>'P5大垣・海津・揖斐'!U26</f>
        <v>0</v>
      </c>
      <c r="O16" s="6">
        <f>'P5大垣・海津・揖斐'!V26</f>
        <v>0</v>
      </c>
      <c r="P16" s="118">
        <v>1</v>
      </c>
      <c r="Q16" s="6">
        <f>'P5大垣・海津・揖斐'!Z26</f>
        <v>400</v>
      </c>
      <c r="R16" s="6">
        <f>'P5大垣・海津・揖斐'!AA26</f>
        <v>0</v>
      </c>
      <c r="S16" s="118">
        <f t="shared" si="0"/>
        <v>8</v>
      </c>
      <c r="T16" s="6">
        <f t="shared" si="1"/>
        <v>10700</v>
      </c>
      <c r="U16" s="99">
        <f t="shared" si="2"/>
        <v>0</v>
      </c>
    </row>
    <row r="17" spans="1:21" ht="15" customHeight="1">
      <c r="A17" s="106">
        <v>5</v>
      </c>
      <c r="B17" s="106"/>
      <c r="C17" s="109" t="s">
        <v>350</v>
      </c>
      <c r="D17" s="103">
        <v>4</v>
      </c>
      <c r="E17" s="6">
        <f>'P5大垣・海津・揖斐'!F35</f>
        <v>12450</v>
      </c>
      <c r="F17" s="99">
        <f>'P5大垣・海津・揖斐'!G35</f>
        <v>0</v>
      </c>
      <c r="G17" s="118">
        <v>4</v>
      </c>
      <c r="H17" s="6">
        <f>'P5大垣・海津・揖斐'!K35</f>
        <v>7300</v>
      </c>
      <c r="I17" s="99">
        <f>'P5大垣・海津・揖斐'!L35</f>
        <v>0</v>
      </c>
      <c r="J17" s="118"/>
      <c r="K17" s="6">
        <f>'P5大垣・海津・揖斐'!P35</f>
        <v>0</v>
      </c>
      <c r="L17" s="99">
        <f>'P5大垣・海津・揖斐'!Q35</f>
        <v>0</v>
      </c>
      <c r="M17" s="118"/>
      <c r="N17" s="6">
        <f>'P5大垣・海津・揖斐'!U35</f>
        <v>0</v>
      </c>
      <c r="O17" s="6">
        <f>'P5大垣・海津・揖斐'!V35</f>
        <v>0</v>
      </c>
      <c r="P17" s="118">
        <v>2</v>
      </c>
      <c r="Q17" s="6">
        <f>'P5大垣・海津・揖斐'!Z35</f>
        <v>500</v>
      </c>
      <c r="R17" s="6">
        <f>'P5大垣・海津・揖斐'!AA35</f>
        <v>0</v>
      </c>
      <c r="S17" s="118">
        <f t="shared" si="0"/>
        <v>10</v>
      </c>
      <c r="T17" s="6">
        <f t="shared" si="1"/>
        <v>20250</v>
      </c>
      <c r="U17" s="99">
        <f t="shared" si="2"/>
        <v>0</v>
      </c>
    </row>
    <row r="18" spans="1:21" ht="15" customHeight="1">
      <c r="A18" s="106">
        <v>6</v>
      </c>
      <c r="B18" s="106"/>
      <c r="C18" s="109" t="s">
        <v>351</v>
      </c>
      <c r="D18" s="103">
        <v>4</v>
      </c>
      <c r="E18" s="6">
        <f>'P6不破・安八・養老'!F14</f>
        <v>7750</v>
      </c>
      <c r="F18" s="99">
        <f>'P6不破・安八・養老'!G14</f>
        <v>0</v>
      </c>
      <c r="G18" s="118">
        <v>1</v>
      </c>
      <c r="H18" s="6">
        <f>'P6不破・安八・養老'!K14</f>
        <v>3900</v>
      </c>
      <c r="I18" s="99">
        <f>'P6不破・安八・養老'!L14</f>
        <v>0</v>
      </c>
      <c r="J18" s="118"/>
      <c r="K18" s="6">
        <f>'P6不破・安八・養老'!P14</f>
        <v>0</v>
      </c>
      <c r="L18" s="99"/>
      <c r="M18" s="118"/>
      <c r="N18" s="6">
        <f>'P6不破・安八・養老'!U14</f>
        <v>0</v>
      </c>
      <c r="O18" s="6">
        <f>'P6不破・安八・養老'!V14</f>
        <v>0</v>
      </c>
      <c r="P18" s="118">
        <v>1</v>
      </c>
      <c r="Q18" s="6">
        <f>'P6不破・安八・養老'!Z14</f>
        <v>250</v>
      </c>
      <c r="R18" s="6">
        <f>'P6不破・安八・養老'!AA14</f>
        <v>0</v>
      </c>
      <c r="S18" s="118">
        <f t="shared" si="0"/>
        <v>6</v>
      </c>
      <c r="T18" s="6">
        <f t="shared" si="1"/>
        <v>11900</v>
      </c>
      <c r="U18" s="99">
        <f t="shared" si="2"/>
        <v>0</v>
      </c>
    </row>
    <row r="19" spans="1:21" ht="15" customHeight="1">
      <c r="A19" s="106">
        <v>6</v>
      </c>
      <c r="B19" s="106"/>
      <c r="C19" s="109" t="s">
        <v>352</v>
      </c>
      <c r="D19" s="103">
        <v>3</v>
      </c>
      <c r="E19" s="6">
        <f>'P6不破・安八・養老'!F23</f>
        <v>11150</v>
      </c>
      <c r="F19" s="99">
        <f>'P6不破・安八・養老'!G23</f>
        <v>0</v>
      </c>
      <c r="G19" s="118"/>
      <c r="H19" s="6">
        <f>'P6不破・安八・養老'!K23</f>
        <v>0</v>
      </c>
      <c r="I19" s="99">
        <f>'P6不破・安八・養老'!L23</f>
        <v>0</v>
      </c>
      <c r="J19" s="118"/>
      <c r="K19" s="6">
        <f>'P6不破・安八・養老'!P23</f>
        <v>0</v>
      </c>
      <c r="L19" s="99">
        <f>'P6不破・安八・養老'!Q23</f>
        <v>0</v>
      </c>
      <c r="M19" s="118"/>
      <c r="N19" s="6">
        <f>'P6不破・安八・養老'!U23</f>
        <v>0</v>
      </c>
      <c r="O19" s="6">
        <f>'P6不破・安八・養老'!V23</f>
        <v>0</v>
      </c>
      <c r="P19" s="118">
        <v>2</v>
      </c>
      <c r="Q19" s="6">
        <f>'P6不破・安八・養老'!Z23</f>
        <v>250</v>
      </c>
      <c r="R19" s="6">
        <f>'P6不破・安八・養老'!AA23</f>
        <v>0</v>
      </c>
      <c r="S19" s="118">
        <f t="shared" si="0"/>
        <v>5</v>
      </c>
      <c r="T19" s="6">
        <f t="shared" si="1"/>
        <v>11400</v>
      </c>
      <c r="U19" s="99">
        <f t="shared" si="2"/>
        <v>0</v>
      </c>
    </row>
    <row r="20" spans="1:21" ht="15" customHeight="1">
      <c r="A20" s="106">
        <v>6</v>
      </c>
      <c r="B20" s="106"/>
      <c r="C20" s="109" t="s">
        <v>353</v>
      </c>
      <c r="D20" s="103">
        <v>2</v>
      </c>
      <c r="E20" s="6">
        <f>'P6不破・安八・養老'!F33</f>
        <v>5000</v>
      </c>
      <c r="F20" s="99">
        <f>'P6不破・安八・養老'!G33</f>
        <v>0</v>
      </c>
      <c r="G20" s="118">
        <v>3</v>
      </c>
      <c r="H20" s="6">
        <f>'P6不破・安八・養老'!K33</f>
        <v>3100</v>
      </c>
      <c r="I20" s="99">
        <f>'P6不破・安八・養老'!L33</f>
        <v>0</v>
      </c>
      <c r="J20" s="118">
        <v>1</v>
      </c>
      <c r="K20" s="6">
        <f>'P6不破・安八・養老'!P33</f>
        <v>400</v>
      </c>
      <c r="L20" s="99">
        <f>'P6不破・安八・養老'!Q33</f>
        <v>0</v>
      </c>
      <c r="M20" s="118"/>
      <c r="N20" s="6">
        <f>'P6不破・安八・養老'!U33</f>
        <v>0</v>
      </c>
      <c r="O20" s="99">
        <f>'P6不破・安八・養老'!V33</f>
        <v>0</v>
      </c>
      <c r="P20" s="118"/>
      <c r="Q20" s="6">
        <f>'P6不破・安八・養老'!Z33</f>
        <v>0</v>
      </c>
      <c r="R20" s="99">
        <f>'P6不破・安八・養老'!AA33</f>
        <v>0</v>
      </c>
      <c r="S20" s="118">
        <f t="shared" si="0"/>
        <v>6</v>
      </c>
      <c r="T20" s="6">
        <f t="shared" si="1"/>
        <v>8500</v>
      </c>
      <c r="U20" s="99">
        <f t="shared" si="2"/>
        <v>0</v>
      </c>
    </row>
    <row r="21" spans="1:21" ht="15" customHeight="1">
      <c r="A21" s="106">
        <v>7</v>
      </c>
      <c r="B21" s="106"/>
      <c r="C21" s="113" t="s">
        <v>354</v>
      </c>
      <c r="D21" s="103">
        <v>4</v>
      </c>
      <c r="E21" s="6">
        <f>'P7美濃加茂・加茂'!E12</f>
        <v>10450</v>
      </c>
      <c r="F21" s="99">
        <f>'P7美濃加茂・加茂'!F12</f>
        <v>0</v>
      </c>
      <c r="G21" s="118">
        <v>1</v>
      </c>
      <c r="H21" s="6">
        <f>'P7美濃加茂・加茂'!J12</f>
        <v>2400</v>
      </c>
      <c r="I21" s="99">
        <f>'P7美濃加茂・加茂'!K12</f>
        <v>0</v>
      </c>
      <c r="J21" s="118"/>
      <c r="K21" s="6">
        <f>'P7美濃加茂・加茂'!O12</f>
        <v>0</v>
      </c>
      <c r="L21" s="6">
        <f>'P7美濃加茂・加茂'!P12</f>
        <v>0</v>
      </c>
      <c r="M21" s="118"/>
      <c r="N21" s="6">
        <f>'P7美濃加茂・加茂'!T12</f>
        <v>0</v>
      </c>
      <c r="O21" s="6">
        <f>'P7美濃加茂・加茂'!U12</f>
        <v>0</v>
      </c>
      <c r="P21" s="118">
        <v>1</v>
      </c>
      <c r="Q21" s="6">
        <f>'P7美濃加茂・加茂'!Y12</f>
        <v>850</v>
      </c>
      <c r="R21" s="99">
        <f>'P7美濃加茂・加茂'!Z12</f>
        <v>0</v>
      </c>
      <c r="S21" s="118">
        <f t="shared" si="0"/>
        <v>6</v>
      </c>
      <c r="T21" s="6">
        <f t="shared" si="1"/>
        <v>13700</v>
      </c>
      <c r="U21" s="99">
        <f t="shared" si="2"/>
        <v>0</v>
      </c>
    </row>
    <row r="22" spans="1:21" ht="15" customHeight="1">
      <c r="A22" s="107">
        <v>7</v>
      </c>
      <c r="B22" s="107"/>
      <c r="C22" s="110" t="s">
        <v>355</v>
      </c>
      <c r="D22" s="103">
        <v>13</v>
      </c>
      <c r="E22" s="6">
        <f>'P7美濃加茂・加茂'!E30</f>
        <v>13100</v>
      </c>
      <c r="F22" s="99">
        <f>'P7美濃加茂・加茂'!F30</f>
        <v>0</v>
      </c>
      <c r="G22" s="118">
        <v>4</v>
      </c>
      <c r="H22" s="6">
        <f>'P7美濃加茂・加茂'!J30</f>
        <v>3600</v>
      </c>
      <c r="I22" s="99">
        <f>'P7美濃加茂・加茂'!K30</f>
        <v>0</v>
      </c>
      <c r="J22" s="118">
        <v>1</v>
      </c>
      <c r="K22" s="6">
        <f>'P7美濃加茂・加茂'!O30</f>
        <v>150</v>
      </c>
      <c r="L22" s="99">
        <f>'P7美濃加茂・加茂'!P30</f>
        <v>0</v>
      </c>
      <c r="M22" s="118"/>
      <c r="N22" s="6">
        <f>'P7美濃加茂・加茂'!T30</f>
        <v>0</v>
      </c>
      <c r="O22" s="99">
        <f>'P7美濃加茂・加茂'!U30</f>
        <v>0</v>
      </c>
      <c r="P22" s="118">
        <v>1</v>
      </c>
      <c r="Q22" s="6">
        <f>'P7美濃加茂・加茂'!Y30</f>
        <v>200</v>
      </c>
      <c r="R22" s="99">
        <f>'P7美濃加茂・加茂'!Z30</f>
        <v>0</v>
      </c>
      <c r="S22" s="118">
        <f t="shared" si="0"/>
        <v>19</v>
      </c>
      <c r="T22" s="6">
        <f t="shared" si="1"/>
        <v>17050</v>
      </c>
      <c r="U22" s="99">
        <f t="shared" si="2"/>
        <v>0</v>
      </c>
    </row>
    <row r="23" spans="1:21" ht="15" customHeight="1">
      <c r="A23" s="106">
        <v>8</v>
      </c>
      <c r="B23" s="106"/>
      <c r="C23" s="109" t="s">
        <v>356</v>
      </c>
      <c r="D23" s="103">
        <v>3</v>
      </c>
      <c r="E23" s="6">
        <f>'P8美濃・関・郡上'!E10</f>
        <v>4450</v>
      </c>
      <c r="F23" s="99">
        <f>'P8美濃・関・郡上'!F10</f>
        <v>0</v>
      </c>
      <c r="G23" s="118">
        <v>2</v>
      </c>
      <c r="H23" s="6">
        <f>'P8美濃・関・郡上'!J10</f>
        <v>3000</v>
      </c>
      <c r="I23" s="99">
        <f>'P8美濃・関・郡上'!K10</f>
        <v>0</v>
      </c>
      <c r="J23" s="118"/>
      <c r="K23" s="6">
        <f>'P8美濃・関・郡上'!O10</f>
        <v>0</v>
      </c>
      <c r="L23" s="99">
        <f>'P8美濃・関・郡上'!P10</f>
        <v>0</v>
      </c>
      <c r="M23" s="118"/>
      <c r="N23" s="6">
        <f>'P8美濃・関・郡上'!T10</f>
        <v>0</v>
      </c>
      <c r="O23" s="99">
        <f>'P8美濃・関・郡上'!U10</f>
        <v>0</v>
      </c>
      <c r="P23" s="118"/>
      <c r="Q23" s="6">
        <f>'P8美濃・関・郡上'!Y10</f>
        <v>0</v>
      </c>
      <c r="R23" s="99">
        <f>'P8美濃・関・郡上'!Z10</f>
        <v>0</v>
      </c>
      <c r="S23" s="118">
        <f t="shared" si="0"/>
        <v>5</v>
      </c>
      <c r="T23" s="6">
        <f t="shared" si="1"/>
        <v>7450</v>
      </c>
      <c r="U23" s="99">
        <f t="shared" si="2"/>
        <v>0</v>
      </c>
    </row>
    <row r="24" spans="1:21" ht="15" customHeight="1">
      <c r="A24" s="106">
        <v>8</v>
      </c>
      <c r="B24" s="106"/>
      <c r="C24" s="109" t="s">
        <v>357</v>
      </c>
      <c r="D24" s="103">
        <v>10</v>
      </c>
      <c r="E24" s="6">
        <f>'P8美濃・関・郡上'!E24</f>
        <v>15950</v>
      </c>
      <c r="F24" s="99">
        <f>'P8美濃・関・郡上'!F24</f>
        <v>0</v>
      </c>
      <c r="G24" s="118">
        <v>5</v>
      </c>
      <c r="H24" s="6">
        <f>'P8美濃・関・郡上'!J24</f>
        <v>8350</v>
      </c>
      <c r="I24" s="99">
        <f>'P8美濃・関・郡上'!K24</f>
        <v>0</v>
      </c>
      <c r="J24" s="118">
        <v>2</v>
      </c>
      <c r="K24" s="6">
        <f>'P8美濃・関・郡上'!O24</f>
        <v>750</v>
      </c>
      <c r="L24" s="99">
        <f>'P8美濃・関・郡上'!P24</f>
        <v>0</v>
      </c>
      <c r="M24" s="118"/>
      <c r="N24" s="6">
        <f>'P8美濃・関・郡上'!T24</f>
        <v>0</v>
      </c>
      <c r="O24" s="99">
        <f>'P8美濃・関・郡上'!U24</f>
        <v>0</v>
      </c>
      <c r="P24" s="118">
        <v>2</v>
      </c>
      <c r="Q24" s="6">
        <f>'P8美濃・関・郡上'!Y24</f>
        <v>550</v>
      </c>
      <c r="R24" s="99">
        <f>'P8美濃・関・郡上'!Z24</f>
        <v>0</v>
      </c>
      <c r="S24" s="118">
        <f t="shared" si="0"/>
        <v>19</v>
      </c>
      <c r="T24" s="6">
        <f t="shared" si="1"/>
        <v>25600</v>
      </c>
      <c r="U24" s="99">
        <f t="shared" si="2"/>
        <v>0</v>
      </c>
    </row>
    <row r="25" spans="1:21" ht="15" customHeight="1">
      <c r="A25" s="106">
        <v>8</v>
      </c>
      <c r="B25" s="181" t="s">
        <v>719</v>
      </c>
      <c r="C25" s="109" t="s">
        <v>316</v>
      </c>
      <c r="D25" s="103">
        <v>7</v>
      </c>
      <c r="E25" s="6">
        <f>'P8美濃・関・郡上'!E34</f>
        <v>10150</v>
      </c>
      <c r="F25" s="99">
        <f>'P8美濃・関・郡上'!F34</f>
        <v>0</v>
      </c>
      <c r="G25" s="118">
        <v>2</v>
      </c>
      <c r="H25" s="6">
        <f>'P8美濃・関・郡上'!J34</f>
        <v>1900</v>
      </c>
      <c r="I25" s="99">
        <f>'P8美濃・関・郡上'!K34</f>
        <v>0</v>
      </c>
      <c r="J25" s="118"/>
      <c r="K25" s="6">
        <f>'P8美濃・関・郡上'!O34</f>
        <v>0</v>
      </c>
      <c r="L25" s="99">
        <f>'P8美濃・関・郡上'!P34</f>
        <v>0</v>
      </c>
      <c r="M25" s="118"/>
      <c r="N25" s="6">
        <f>'P8美濃・関・郡上'!T34</f>
        <v>0</v>
      </c>
      <c r="O25" s="99">
        <f>'P8美濃・関・郡上'!U34</f>
        <v>0</v>
      </c>
      <c r="P25" s="118">
        <v>1</v>
      </c>
      <c r="Q25" s="6">
        <f>'P8美濃・関・郡上'!Y34</f>
        <v>100</v>
      </c>
      <c r="R25" s="99">
        <f>'P8美濃・関・郡上'!Z34</f>
        <v>0</v>
      </c>
      <c r="S25" s="118">
        <f t="shared" si="0"/>
        <v>10</v>
      </c>
      <c r="T25" s="6">
        <f t="shared" si="1"/>
        <v>12150</v>
      </c>
      <c r="U25" s="99">
        <f t="shared" si="2"/>
        <v>0</v>
      </c>
    </row>
    <row r="26" spans="1:21" ht="15" customHeight="1">
      <c r="A26" s="106">
        <v>9</v>
      </c>
      <c r="B26" s="106"/>
      <c r="C26" s="109" t="s">
        <v>358</v>
      </c>
      <c r="D26" s="103">
        <v>6</v>
      </c>
      <c r="E26" s="6">
        <f>'P9可児・多治見・土岐'!E14</f>
        <v>19900</v>
      </c>
      <c r="F26" s="99">
        <f>'P9可児・多治見・土岐'!F14</f>
        <v>0</v>
      </c>
      <c r="G26" s="118"/>
      <c r="H26" s="6">
        <f>'P9可児・多治見・土岐'!J14</f>
        <v>0</v>
      </c>
      <c r="I26" s="99">
        <f>'P9可児・多治見・土岐'!K14</f>
        <v>0</v>
      </c>
      <c r="J26" s="118">
        <v>5</v>
      </c>
      <c r="K26" s="6">
        <f>'P9可児・多治見・土岐'!O14</f>
        <v>4300</v>
      </c>
      <c r="L26" s="99">
        <f>'P9可児・多治見・土岐'!P14</f>
        <v>0</v>
      </c>
      <c r="M26" s="118"/>
      <c r="N26" s="6">
        <f>'P9可児・多治見・土岐'!T14</f>
        <v>0</v>
      </c>
      <c r="O26" s="99">
        <f>'P9可児・多治見・土岐'!U14</f>
        <v>0</v>
      </c>
      <c r="P26" s="118">
        <v>2</v>
      </c>
      <c r="Q26" s="6">
        <f>'P9可児・多治見・土岐'!Y14</f>
        <v>1350</v>
      </c>
      <c r="R26" s="99">
        <f>'P9可児・多治見・土岐'!Z14</f>
        <v>0</v>
      </c>
      <c r="S26" s="118">
        <f t="shared" si="0"/>
        <v>13</v>
      </c>
      <c r="T26" s="6">
        <f t="shared" si="1"/>
        <v>25550</v>
      </c>
      <c r="U26" s="99">
        <f t="shared" si="2"/>
        <v>0</v>
      </c>
    </row>
    <row r="27" spans="1:21" ht="15" customHeight="1">
      <c r="A27" s="106">
        <v>9</v>
      </c>
      <c r="B27" s="106"/>
      <c r="C27" s="109" t="s">
        <v>359</v>
      </c>
      <c r="D27" s="103">
        <v>1</v>
      </c>
      <c r="E27" s="6">
        <f>'P9可児・多治見・土岐'!E18</f>
        <v>2950</v>
      </c>
      <c r="F27" s="99">
        <f>'P9可児・多治見・土岐'!F18</f>
        <v>0</v>
      </c>
      <c r="G27" s="118"/>
      <c r="H27" s="6">
        <f>'P9可児・多治見・土岐'!J18</f>
        <v>0</v>
      </c>
      <c r="I27" s="99">
        <f>'P9可児・多治見・土岐'!K18</f>
        <v>0</v>
      </c>
      <c r="J27" s="118">
        <v>1</v>
      </c>
      <c r="K27" s="6">
        <f>'P9可児・多治見・土岐'!O18</f>
        <v>950</v>
      </c>
      <c r="L27" s="99">
        <f>'P9可児・多治見・土岐'!P18</f>
        <v>0</v>
      </c>
      <c r="M27" s="118"/>
      <c r="N27" s="6">
        <f>'P9可児・多治見・土岐'!T18</f>
        <v>0</v>
      </c>
      <c r="O27" s="99">
        <f>'P9可児・多治見・土岐'!U18</f>
        <v>0</v>
      </c>
      <c r="P27" s="118"/>
      <c r="Q27" s="6">
        <f>'P9可児・多治見・土岐'!Y18</f>
        <v>0</v>
      </c>
      <c r="R27" s="99"/>
      <c r="S27" s="118">
        <f t="shared" si="0"/>
        <v>2</v>
      </c>
      <c r="T27" s="6">
        <f t="shared" si="1"/>
        <v>3900</v>
      </c>
      <c r="U27" s="99">
        <f t="shared" si="2"/>
        <v>0</v>
      </c>
    </row>
    <row r="28" spans="1:21" ht="15" customHeight="1">
      <c r="A28" s="106">
        <v>9</v>
      </c>
      <c r="B28" s="106"/>
      <c r="C28" s="109" t="s">
        <v>360</v>
      </c>
      <c r="D28" s="103">
        <v>10</v>
      </c>
      <c r="E28" s="6">
        <f>'P9可児・多治見・土岐'!E31</f>
        <v>31050</v>
      </c>
      <c r="F28" s="99">
        <f>'P9可児・多治見・土岐'!F31</f>
        <v>0</v>
      </c>
      <c r="G28" s="118"/>
      <c r="H28" s="6">
        <f>'P9可児・多治見・土岐'!J31</f>
        <v>0</v>
      </c>
      <c r="I28" s="99">
        <f>'P9可児・多治見・土岐'!K31</f>
        <v>0</v>
      </c>
      <c r="J28" s="118">
        <v>4</v>
      </c>
      <c r="K28" s="6">
        <f>'P9可児・多治見・土岐'!O31</f>
        <v>4900</v>
      </c>
      <c r="L28" s="99">
        <f>'P9可児・多治見・土岐'!P31</f>
        <v>0</v>
      </c>
      <c r="M28" s="118"/>
      <c r="N28" s="6">
        <f>'P9可児・多治見・土岐'!T31</f>
        <v>0</v>
      </c>
      <c r="O28" s="99">
        <f>'P9可児・多治見・土岐'!U31</f>
        <v>0</v>
      </c>
      <c r="P28" s="118">
        <v>1</v>
      </c>
      <c r="Q28" s="6">
        <f>'P9可児・多治見・土岐'!Y31</f>
        <v>1200</v>
      </c>
      <c r="R28" s="99">
        <f>'P9可児・多治見・土岐'!Z31</f>
        <v>0</v>
      </c>
      <c r="S28" s="118">
        <f t="shared" si="0"/>
        <v>15</v>
      </c>
      <c r="T28" s="6">
        <f t="shared" si="1"/>
        <v>37150</v>
      </c>
      <c r="U28" s="99">
        <f t="shared" si="2"/>
        <v>0</v>
      </c>
    </row>
    <row r="29" spans="1:21" ht="15" customHeight="1">
      <c r="A29" s="106">
        <v>9</v>
      </c>
      <c r="B29" s="106"/>
      <c r="C29" s="109" t="s">
        <v>361</v>
      </c>
      <c r="D29" s="103">
        <v>5</v>
      </c>
      <c r="E29" s="6">
        <f>'P9可児・多治見・土岐'!E39</f>
        <v>14300</v>
      </c>
      <c r="F29" s="99">
        <f>'P9可児・多治見・土岐'!F39</f>
        <v>0</v>
      </c>
      <c r="G29" s="118"/>
      <c r="H29" s="6">
        <f>'P9可児・多治見・土岐'!J39</f>
        <v>0</v>
      </c>
      <c r="I29" s="99">
        <f>'P9可児・多治見・土岐'!K39</f>
        <v>0</v>
      </c>
      <c r="J29" s="118">
        <v>4</v>
      </c>
      <c r="K29" s="6">
        <f>'P9可児・多治見・土岐'!O39</f>
        <v>2400</v>
      </c>
      <c r="L29" s="99">
        <f>'P9可児・多治見・土岐'!P39</f>
        <v>0</v>
      </c>
      <c r="M29" s="118"/>
      <c r="N29" s="6">
        <f>'P9可児・多治見・土岐'!T39</f>
        <v>0</v>
      </c>
      <c r="O29" s="99">
        <f>'P9可児・多治見・土岐'!U39</f>
        <v>0</v>
      </c>
      <c r="P29" s="118">
        <v>1</v>
      </c>
      <c r="Q29" s="6">
        <f>'P9可児・多治見・土岐'!Y39</f>
        <v>900</v>
      </c>
      <c r="R29" s="99">
        <f>'P9可児・多治見・土岐'!Z39</f>
        <v>0</v>
      </c>
      <c r="S29" s="118">
        <f t="shared" si="0"/>
        <v>10</v>
      </c>
      <c r="T29" s="6">
        <f t="shared" si="1"/>
        <v>17600</v>
      </c>
      <c r="U29" s="99">
        <f t="shared" si="2"/>
        <v>0</v>
      </c>
    </row>
    <row r="30" spans="1:21" ht="15" customHeight="1">
      <c r="A30" s="106">
        <v>10</v>
      </c>
      <c r="B30" s="106"/>
      <c r="C30" s="109" t="s">
        <v>362</v>
      </c>
      <c r="D30" s="103">
        <v>4</v>
      </c>
      <c r="E30" s="6">
        <f>'P10瑞浪・恵那・中津川'!E12</f>
        <v>9150</v>
      </c>
      <c r="F30" s="99">
        <f>'P10瑞浪・恵那・中津川'!F12</f>
        <v>0</v>
      </c>
      <c r="G30" s="118"/>
      <c r="H30" s="6">
        <f>'P10瑞浪・恵那・中津川'!J12</f>
        <v>0</v>
      </c>
      <c r="I30" s="99">
        <f>'P10瑞浪・恵那・中津川'!K12</f>
        <v>0</v>
      </c>
      <c r="J30" s="118">
        <v>1</v>
      </c>
      <c r="K30" s="6">
        <f>'P10瑞浪・恵那・中津川'!O12</f>
        <v>900</v>
      </c>
      <c r="L30" s="99">
        <f>'P10瑞浪・恵那・中津川'!P12</f>
        <v>0</v>
      </c>
      <c r="M30" s="118">
        <v>2</v>
      </c>
      <c r="N30" s="6">
        <f>'P10瑞浪・恵那・中津川'!T12</f>
        <v>500</v>
      </c>
      <c r="O30" s="99">
        <f>'P10瑞浪・恵那・中津川'!U12</f>
        <v>0</v>
      </c>
      <c r="P30" s="118">
        <v>2</v>
      </c>
      <c r="Q30" s="6">
        <f>'P10瑞浪・恵那・中津川'!Y12</f>
        <v>850</v>
      </c>
      <c r="R30" s="99">
        <f>'P10瑞浪・恵那・中津川'!Z12</f>
        <v>0</v>
      </c>
      <c r="S30" s="118">
        <f t="shared" si="0"/>
        <v>9</v>
      </c>
      <c r="T30" s="6">
        <f t="shared" si="1"/>
        <v>11400</v>
      </c>
      <c r="U30" s="99">
        <f t="shared" si="2"/>
        <v>0</v>
      </c>
    </row>
    <row r="31" spans="1:21" ht="15" customHeight="1">
      <c r="A31" s="106">
        <v>10</v>
      </c>
      <c r="B31" s="106"/>
      <c r="C31" s="109" t="s">
        <v>363</v>
      </c>
      <c r="D31" s="103">
        <v>8</v>
      </c>
      <c r="E31" s="6">
        <f>'P10瑞浪・恵那・中津川'!E24</f>
        <v>12350</v>
      </c>
      <c r="F31" s="99">
        <f>'P10瑞浪・恵那・中津川'!F24</f>
        <v>0</v>
      </c>
      <c r="G31" s="118">
        <v>2</v>
      </c>
      <c r="H31" s="6">
        <f>'P10瑞浪・恵那・中津川'!J24</f>
        <v>500</v>
      </c>
      <c r="I31" s="99">
        <f>'P10瑞浪・恵那・中津川'!K24</f>
        <v>0</v>
      </c>
      <c r="J31" s="118">
        <v>2</v>
      </c>
      <c r="K31" s="6">
        <f>'P10瑞浪・恵那・中津川'!O24</f>
        <v>2200</v>
      </c>
      <c r="L31" s="99">
        <f>'P10瑞浪・恵那・中津川'!P24</f>
        <v>0</v>
      </c>
      <c r="M31" s="118"/>
      <c r="N31" s="6">
        <f>'P10瑞浪・恵那・中津川'!T24</f>
        <v>0</v>
      </c>
      <c r="O31" s="99">
        <f>'P10瑞浪・恵那・中津川'!U24</f>
        <v>0</v>
      </c>
      <c r="P31" s="118">
        <v>1</v>
      </c>
      <c r="Q31" s="6">
        <f>'P10瑞浪・恵那・中津川'!Y24</f>
        <v>500</v>
      </c>
      <c r="R31" s="99">
        <f>'P10瑞浪・恵那・中津川'!Z24</f>
        <v>0</v>
      </c>
      <c r="S31" s="118">
        <f t="shared" si="0"/>
        <v>13</v>
      </c>
      <c r="T31" s="6">
        <f t="shared" si="1"/>
        <v>15550</v>
      </c>
      <c r="U31" s="99">
        <f t="shared" si="2"/>
        <v>0</v>
      </c>
    </row>
    <row r="32" spans="1:21" ht="15" customHeight="1">
      <c r="A32" s="106">
        <v>10</v>
      </c>
      <c r="B32" s="106"/>
      <c r="C32" s="109" t="s">
        <v>364</v>
      </c>
      <c r="D32" s="103">
        <v>14</v>
      </c>
      <c r="E32" s="6">
        <f>'P10瑞浪・恵那・中津川'!E41</f>
        <v>20100</v>
      </c>
      <c r="F32" s="99">
        <f>'P10瑞浪・恵那・中津川'!F41</f>
        <v>0</v>
      </c>
      <c r="G32" s="118">
        <v>1</v>
      </c>
      <c r="H32" s="6">
        <f>'P10瑞浪・恵那・中津川'!J41</f>
        <v>250</v>
      </c>
      <c r="I32" s="99">
        <f>'P10瑞浪・恵那・中津川'!K41</f>
        <v>0</v>
      </c>
      <c r="J32" s="118">
        <v>1</v>
      </c>
      <c r="K32" s="6">
        <f>'P10瑞浪・恵那・中津川'!O41</f>
        <v>1450</v>
      </c>
      <c r="L32" s="99">
        <f>'P10瑞浪・恵那・中津川'!P41</f>
        <v>0</v>
      </c>
      <c r="M32" s="118"/>
      <c r="N32" s="6">
        <f>'P10瑞浪・恵那・中津川'!T41</f>
        <v>0</v>
      </c>
      <c r="O32" s="99">
        <f>'P10瑞浪・恵那・中津川'!U41</f>
        <v>0</v>
      </c>
      <c r="P32" s="118">
        <v>1</v>
      </c>
      <c r="Q32" s="6">
        <f>'P10瑞浪・恵那・中津川'!Y41</f>
        <v>1450</v>
      </c>
      <c r="R32" s="99">
        <f>'P10瑞浪・恵那・中津川'!Z41</f>
        <v>0</v>
      </c>
      <c r="S32" s="118">
        <f t="shared" si="0"/>
        <v>17</v>
      </c>
      <c r="T32" s="6">
        <f t="shared" si="1"/>
        <v>23250</v>
      </c>
      <c r="U32" s="99">
        <f t="shared" si="2"/>
        <v>0</v>
      </c>
    </row>
    <row r="33" spans="1:21" ht="15" customHeight="1">
      <c r="A33" s="106">
        <v>11</v>
      </c>
      <c r="B33" s="106"/>
      <c r="C33" s="109" t="s">
        <v>272</v>
      </c>
      <c r="D33" s="284">
        <v>8</v>
      </c>
      <c r="E33" s="7">
        <f>'P11下呂・高山・飛騨'!E15</f>
        <v>9600</v>
      </c>
      <c r="F33" s="100">
        <f>'P11下呂・高山・飛騨'!F15</f>
        <v>0</v>
      </c>
      <c r="G33" s="119">
        <v>1</v>
      </c>
      <c r="H33" s="7">
        <f>'P11下呂・高山・飛騨'!J15</f>
        <v>750</v>
      </c>
      <c r="I33" s="100">
        <f>'P11下呂・高山・飛騨'!K15</f>
        <v>0</v>
      </c>
      <c r="J33" s="119"/>
      <c r="K33" s="7">
        <f>'P11下呂・高山・飛騨'!O15</f>
        <v>0</v>
      </c>
      <c r="L33" s="100">
        <f>'P11下呂・高山・飛騨'!P15</f>
        <v>0</v>
      </c>
      <c r="M33" s="119"/>
      <c r="N33" s="7">
        <f>'P11下呂・高山・飛騨'!T15</f>
        <v>0</v>
      </c>
      <c r="O33" s="100">
        <f>'P11下呂・高山・飛騨'!U15</f>
        <v>0</v>
      </c>
      <c r="P33" s="119">
        <v>2</v>
      </c>
      <c r="Q33" s="7">
        <f>'P11下呂・高山・飛騨'!Y15</f>
        <v>650</v>
      </c>
      <c r="R33" s="100">
        <f>'P11下呂・高山・飛騨'!Z15</f>
        <v>0</v>
      </c>
      <c r="S33" s="118">
        <f t="shared" si="0"/>
        <v>11</v>
      </c>
      <c r="T33" s="6">
        <f t="shared" si="1"/>
        <v>11000</v>
      </c>
      <c r="U33" s="99">
        <f t="shared" si="2"/>
        <v>0</v>
      </c>
    </row>
    <row r="34" spans="1:21" ht="15" customHeight="1">
      <c r="A34" s="107">
        <v>11</v>
      </c>
      <c r="B34" s="107" t="s">
        <v>365</v>
      </c>
      <c r="C34" s="110" t="s">
        <v>366</v>
      </c>
      <c r="D34" s="103">
        <v>11</v>
      </c>
      <c r="E34" s="6">
        <f>'P11下呂・高山・飛騨'!E29</f>
        <v>21450</v>
      </c>
      <c r="F34" s="99">
        <f>'P11下呂・高山・飛騨'!F29</f>
        <v>0</v>
      </c>
      <c r="G34" s="118">
        <v>1</v>
      </c>
      <c r="H34" s="6">
        <f>'P11下呂・高山・飛騨'!J29</f>
        <v>2100</v>
      </c>
      <c r="I34" s="99">
        <f>'P11下呂・高山・飛騨'!K29</f>
        <v>0</v>
      </c>
      <c r="J34" s="118">
        <v>2</v>
      </c>
      <c r="K34" s="6">
        <f>'P11下呂・高山・飛騨'!O29</f>
        <v>1450</v>
      </c>
      <c r="L34" s="99">
        <f>'P11下呂・高山・飛騨'!P29</f>
        <v>0</v>
      </c>
      <c r="M34" s="118">
        <v>1</v>
      </c>
      <c r="N34" s="6">
        <f>'P11下呂・高山・飛騨'!T29</f>
        <v>600</v>
      </c>
      <c r="O34" s="99">
        <f>'P11下呂・高山・飛騨'!U29</f>
        <v>0</v>
      </c>
      <c r="P34" s="118">
        <v>1</v>
      </c>
      <c r="Q34" s="6">
        <f>'P11下呂・高山・飛騨'!Y29</f>
        <v>1050</v>
      </c>
      <c r="R34" s="99">
        <f>'P11下呂・高山・飛騨'!Z29</f>
        <v>0</v>
      </c>
      <c r="S34" s="118">
        <f t="shared" si="0"/>
        <v>16</v>
      </c>
      <c r="T34" s="6">
        <f t="shared" si="1"/>
        <v>26650</v>
      </c>
      <c r="U34" s="99">
        <f t="shared" si="2"/>
        <v>0</v>
      </c>
    </row>
    <row r="35" spans="1:21" ht="15" customHeight="1">
      <c r="A35" s="108">
        <v>11</v>
      </c>
      <c r="B35" s="108"/>
      <c r="C35" s="111" t="s">
        <v>317</v>
      </c>
      <c r="D35" s="103">
        <v>7</v>
      </c>
      <c r="E35" s="6">
        <f>'P11下呂・高山・飛騨'!E39</f>
        <v>6600</v>
      </c>
      <c r="F35" s="99">
        <f>'P11下呂・高山・飛騨'!F39</f>
        <v>0</v>
      </c>
      <c r="G35" s="118"/>
      <c r="H35" s="6">
        <f>'P11下呂・高山・飛騨'!J39</f>
        <v>0</v>
      </c>
      <c r="I35" s="99">
        <f>'P11下呂・高山・飛騨'!K39</f>
        <v>0</v>
      </c>
      <c r="J35" s="118">
        <v>1</v>
      </c>
      <c r="K35" s="6">
        <f>'P11下呂・高山・飛騨'!O39</f>
        <v>900</v>
      </c>
      <c r="L35" s="99">
        <f>'P11下呂・高山・飛騨'!P39</f>
        <v>0</v>
      </c>
      <c r="M35" s="118">
        <v>1</v>
      </c>
      <c r="N35" s="6">
        <f>'P11下呂・高山・飛騨'!T39</f>
        <v>600</v>
      </c>
      <c r="O35" s="99">
        <f>'P11下呂・高山・飛騨'!U39</f>
        <v>0</v>
      </c>
      <c r="P35" s="118">
        <v>2</v>
      </c>
      <c r="Q35" s="6">
        <f>'P11下呂・高山・飛騨'!Y39</f>
        <v>250</v>
      </c>
      <c r="R35" s="99">
        <f>'P11下呂・高山・飛騨'!Z39</f>
        <v>0</v>
      </c>
      <c r="S35" s="119">
        <f t="shared" si="0"/>
        <v>11</v>
      </c>
      <c r="T35" s="166">
        <f t="shared" si="1"/>
        <v>8350</v>
      </c>
      <c r="U35" s="167">
        <f t="shared" si="2"/>
        <v>0</v>
      </c>
    </row>
    <row r="36" spans="1:21" ht="15.75" customHeight="1">
      <c r="A36" s="542" t="s">
        <v>230</v>
      </c>
      <c r="B36" s="545"/>
      <c r="C36" s="533"/>
      <c r="D36" s="104">
        <f>SUM(D7:D35)</f>
        <v>206</v>
      </c>
      <c r="E36" s="105">
        <f aca="true" t="shared" si="3" ref="E36:S36">SUM(E7:E35)</f>
        <v>419600</v>
      </c>
      <c r="F36" s="101">
        <f t="shared" si="3"/>
        <v>0</v>
      </c>
      <c r="G36" s="120">
        <f>SUM(G7:G35)</f>
        <v>89</v>
      </c>
      <c r="H36" s="105">
        <f>SUM(H7:H35)</f>
        <v>161400</v>
      </c>
      <c r="I36" s="161">
        <f>SUM(I7:I35)</f>
        <v>0</v>
      </c>
      <c r="J36" s="120">
        <f t="shared" si="3"/>
        <v>48</v>
      </c>
      <c r="K36" s="105">
        <f t="shared" si="3"/>
        <v>41650</v>
      </c>
      <c r="L36" s="101">
        <f t="shared" si="3"/>
        <v>0</v>
      </c>
      <c r="M36" s="120">
        <f t="shared" si="3"/>
        <v>11</v>
      </c>
      <c r="N36" s="105">
        <f t="shared" si="3"/>
        <v>7150</v>
      </c>
      <c r="O36" s="101">
        <f t="shared" si="3"/>
        <v>0</v>
      </c>
      <c r="P36" s="120">
        <f t="shared" si="3"/>
        <v>45</v>
      </c>
      <c r="Q36" s="105">
        <f>SUM(Q7:Q35)</f>
        <v>23000</v>
      </c>
      <c r="R36" s="101">
        <f t="shared" si="3"/>
        <v>0</v>
      </c>
      <c r="S36" s="120">
        <f t="shared" si="3"/>
        <v>399</v>
      </c>
      <c r="T36" s="105">
        <f>SUM(T7:T35)</f>
        <v>652800</v>
      </c>
      <c r="U36" s="101">
        <f>SUM(U7:U35)</f>
        <v>0</v>
      </c>
    </row>
    <row r="37" spans="1:21" ht="9" customHeight="1">
      <c r="A37" s="285"/>
      <c r="B37" s="539"/>
      <c r="C37" s="539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1"/>
    </row>
    <row r="38" spans="1:21" ht="12.75" customHeight="1">
      <c r="A38" s="286"/>
      <c r="B38" s="245" t="s">
        <v>720</v>
      </c>
      <c r="C38" s="288"/>
      <c r="D38" s="287" t="s">
        <v>692</v>
      </c>
      <c r="E38" s="288"/>
      <c r="I38" s="288"/>
      <c r="J38" s="288"/>
      <c r="L38" s="288"/>
      <c r="M38" s="288"/>
      <c r="P38" s="501"/>
      <c r="Q38" s="288"/>
      <c r="R38" s="288"/>
      <c r="S38" s="288"/>
      <c r="T38" s="288"/>
      <c r="U38" s="502" t="s">
        <v>729</v>
      </c>
    </row>
    <row r="39" spans="1:21" ht="12.75" customHeight="1">
      <c r="A39" s="289"/>
      <c r="B39" s="290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2"/>
    </row>
    <row r="40" ht="17.25">
      <c r="A40" s="500" t="s">
        <v>742</v>
      </c>
    </row>
    <row r="41" ht="17.25"/>
    <row r="42" ht="17.25">
      <c r="U42" s="4" t="s">
        <v>379</v>
      </c>
    </row>
    <row r="43" ht="17.25">
      <c r="R43" s="164"/>
    </row>
  </sheetData>
  <sheetProtection/>
  <mergeCells count="23">
    <mergeCell ref="A36:C36"/>
    <mergeCell ref="H6:I6"/>
    <mergeCell ref="E6:F6"/>
    <mergeCell ref="B5:U5"/>
    <mergeCell ref="T4:U4"/>
    <mergeCell ref="O4:Q4"/>
    <mergeCell ref="A1:U1"/>
    <mergeCell ref="B37:C37"/>
    <mergeCell ref="M4:N4"/>
    <mergeCell ref="D37:U37"/>
    <mergeCell ref="B6:C6"/>
    <mergeCell ref="Q6:R6"/>
    <mergeCell ref="O3:R3"/>
    <mergeCell ref="T6:U6"/>
    <mergeCell ref="I3:L3"/>
    <mergeCell ref="N6:O6"/>
    <mergeCell ref="A3:B3"/>
    <mergeCell ref="M3:N3"/>
    <mergeCell ref="C3:F4"/>
    <mergeCell ref="K6:L6"/>
    <mergeCell ref="G4:H4"/>
    <mergeCell ref="I4:L4"/>
    <mergeCell ref="G3:H3"/>
  </mergeCells>
  <dataValidations count="1">
    <dataValidation allowBlank="1" showInputMessage="1" sqref="A40"/>
  </dataValidations>
  <printOptions horizontalCentered="1" verticalCentered="1"/>
  <pageMargins left="0.35433070866141736" right="0.35433070866141736" top="0.3937007874015748" bottom="0.31496062992125984" header="0.31496062992125984" footer="0.1968503937007874"/>
  <pageSetup fitToHeight="1" fitToWidth="1" horizontalDpi="600" verticalDpi="600" orientation="landscape" paperSize="9" scale="93" r:id="rId2"/>
  <headerFooter alignWithMargins="0">
    <oddFooter>&amp;CＰ１
&amp;R　　　　　　　　　　　　　　　　　　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SheetLayoutView="100" workbookViewId="0" topLeftCell="A7">
      <selection activeCell="E40" sqref="E40"/>
    </sheetView>
  </sheetViews>
  <sheetFormatPr defaultColWidth="9.00390625" defaultRowHeight="13.5"/>
  <cols>
    <col min="1" max="1" width="8.125" style="169" customWidth="1"/>
    <col min="2" max="2" width="1.875" style="169" customWidth="1"/>
    <col min="3" max="3" width="10.00390625" style="266" customWidth="1"/>
    <col min="4" max="4" width="1.875" style="266" customWidth="1"/>
    <col min="5" max="5" width="6.875" style="267" customWidth="1"/>
    <col min="6" max="6" width="6.875" style="169" customWidth="1"/>
    <col min="7" max="7" width="1.875" style="169" customWidth="1"/>
    <col min="8" max="8" width="10.00390625" style="169" customWidth="1"/>
    <col min="9" max="9" width="2.125" style="169" customWidth="1"/>
    <col min="10" max="10" width="6.875" style="79" customWidth="1"/>
    <col min="11" max="11" width="6.875" style="169" customWidth="1"/>
    <col min="12" max="12" width="0.37109375" style="169" customWidth="1"/>
    <col min="13" max="13" width="10.00390625" style="169" customWidth="1"/>
    <col min="14" max="14" width="2.125" style="169" customWidth="1"/>
    <col min="15" max="15" width="6.875" style="79" customWidth="1"/>
    <col min="16" max="16" width="6.875" style="169" customWidth="1"/>
    <col min="17" max="17" width="0.37109375" style="169" customWidth="1"/>
    <col min="18" max="18" width="10.00390625" style="169" customWidth="1"/>
    <col min="19" max="19" width="2.125" style="169" customWidth="1"/>
    <col min="20" max="20" width="6.875" style="79" customWidth="1"/>
    <col min="21" max="21" width="6.875" style="169" customWidth="1"/>
    <col min="22" max="22" width="0.37109375" style="169" customWidth="1"/>
    <col min="23" max="23" width="10.00390625" style="169" customWidth="1"/>
    <col min="24" max="24" width="2.125" style="169" customWidth="1"/>
    <col min="25" max="25" width="6.875" style="79" customWidth="1"/>
    <col min="26" max="26" width="6.875" style="169" customWidth="1"/>
    <col min="27" max="16384" width="9.00390625" style="169" customWidth="1"/>
  </cols>
  <sheetData>
    <row r="1" spans="1:26" ht="17.25" customHeight="1">
      <c r="A1" s="568" t="s">
        <v>731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</row>
    <row r="2" ht="4.5" customHeight="1"/>
    <row r="3" spans="1:27" ht="24" customHeight="1">
      <c r="A3" s="188" t="s">
        <v>0</v>
      </c>
      <c r="B3" s="528" t="s">
        <v>302</v>
      </c>
      <c r="C3" s="528"/>
      <c r="D3" s="528"/>
      <c r="E3" s="528"/>
      <c r="F3" s="528"/>
      <c r="G3" s="189"/>
      <c r="H3" s="190" t="s">
        <v>1</v>
      </c>
      <c r="I3" s="543"/>
      <c r="J3" s="543"/>
      <c r="K3" s="543"/>
      <c r="L3" s="543"/>
      <c r="M3" s="543"/>
      <c r="N3" s="543"/>
      <c r="O3" s="543"/>
      <c r="P3" s="543"/>
      <c r="Q3" s="347"/>
      <c r="R3" s="190" t="s">
        <v>301</v>
      </c>
      <c r="S3" s="569"/>
      <c r="T3" s="569"/>
      <c r="U3" s="569"/>
      <c r="V3" s="569"/>
      <c r="W3" s="570"/>
      <c r="X3" s="192" t="s">
        <v>388</v>
      </c>
      <c r="Y3" s="193"/>
      <c r="Z3" s="194"/>
      <c r="AA3" s="168"/>
    </row>
    <row r="4" spans="1:27" ht="24" customHeight="1">
      <c r="A4" s="199"/>
      <c r="B4" s="530"/>
      <c r="C4" s="530"/>
      <c r="D4" s="530"/>
      <c r="E4" s="530"/>
      <c r="F4" s="530"/>
      <c r="G4" s="196"/>
      <c r="H4" s="190" t="s">
        <v>2</v>
      </c>
      <c r="I4" s="543"/>
      <c r="J4" s="543"/>
      <c r="K4" s="543"/>
      <c r="L4" s="543"/>
      <c r="M4" s="543"/>
      <c r="N4" s="543"/>
      <c r="O4" s="543"/>
      <c r="P4" s="543"/>
      <c r="Q4" s="347"/>
      <c r="R4" s="190" t="s">
        <v>3</v>
      </c>
      <c r="S4" s="567">
        <f>SUM(F12,P12,U12,Z12,F24,K24,P24,Z24,F41,K41,P41,Z41)</f>
        <v>0</v>
      </c>
      <c r="T4" s="567"/>
      <c r="U4" s="567"/>
      <c r="V4" s="197"/>
      <c r="W4" s="198" t="s">
        <v>231</v>
      </c>
      <c r="X4" s="199"/>
      <c r="Y4" s="547"/>
      <c r="Z4" s="548"/>
      <c r="AA4" s="168"/>
    </row>
    <row r="5" spans="3:26" ht="20.25" customHeight="1">
      <c r="C5" s="201" t="s">
        <v>338</v>
      </c>
      <c r="D5" s="201"/>
      <c r="E5" s="201"/>
      <c r="F5" s="201"/>
      <c r="H5" s="180"/>
      <c r="I5" s="202" t="s">
        <v>230</v>
      </c>
      <c r="J5" s="566">
        <f>SUM(E12,J12,O12,T12,Y12)</f>
        <v>11400</v>
      </c>
      <c r="K5" s="566"/>
      <c r="L5" s="180"/>
      <c r="M5" s="56" t="s">
        <v>231</v>
      </c>
      <c r="Z5" s="496"/>
    </row>
    <row r="6" spans="1:26" ht="13.5" customHeight="1">
      <c r="A6" s="186" t="s">
        <v>6</v>
      </c>
      <c r="B6" s="542" t="s">
        <v>7</v>
      </c>
      <c r="C6" s="545"/>
      <c r="D6" s="545"/>
      <c r="E6" s="545"/>
      <c r="F6" s="187" t="s">
        <v>333</v>
      </c>
      <c r="G6" s="542" t="s">
        <v>10</v>
      </c>
      <c r="H6" s="545"/>
      <c r="I6" s="545"/>
      <c r="J6" s="545"/>
      <c r="K6" s="187" t="s">
        <v>333</v>
      </c>
      <c r="L6" s="545" t="s">
        <v>8</v>
      </c>
      <c r="M6" s="545"/>
      <c r="N6" s="545"/>
      <c r="O6" s="545"/>
      <c r="P6" s="187" t="s">
        <v>333</v>
      </c>
      <c r="Q6" s="542" t="s">
        <v>9</v>
      </c>
      <c r="R6" s="545"/>
      <c r="S6" s="545"/>
      <c r="T6" s="545"/>
      <c r="U6" s="187" t="s">
        <v>333</v>
      </c>
      <c r="V6" s="542" t="s">
        <v>11</v>
      </c>
      <c r="W6" s="545"/>
      <c r="X6" s="545"/>
      <c r="Y6" s="545"/>
      <c r="Z6" s="187" t="s">
        <v>333</v>
      </c>
    </row>
    <row r="7" spans="1:26" ht="13.5">
      <c r="A7" s="424"/>
      <c r="B7" s="205"/>
      <c r="C7" s="206" t="s">
        <v>167</v>
      </c>
      <c r="D7" s="32" t="s">
        <v>665</v>
      </c>
      <c r="E7" s="11">
        <v>3850</v>
      </c>
      <c r="F7" s="159"/>
      <c r="G7" s="97"/>
      <c r="H7" s="131" t="s">
        <v>611</v>
      </c>
      <c r="I7" s="32" t="s">
        <v>612</v>
      </c>
      <c r="J7" s="11"/>
      <c r="K7" s="151"/>
      <c r="L7" s="208"/>
      <c r="M7" s="131" t="s">
        <v>611</v>
      </c>
      <c r="N7" s="32" t="s">
        <v>613</v>
      </c>
      <c r="O7" s="11">
        <v>900</v>
      </c>
      <c r="P7" s="159"/>
      <c r="Q7" s="97"/>
      <c r="R7" s="131" t="s">
        <v>167</v>
      </c>
      <c r="S7" s="207"/>
      <c r="T7" s="11">
        <v>300</v>
      </c>
      <c r="U7" s="159"/>
      <c r="V7" s="97"/>
      <c r="W7" s="131" t="s">
        <v>167</v>
      </c>
      <c r="X7" s="207"/>
      <c r="Y7" s="11">
        <v>700</v>
      </c>
      <c r="Z7" s="159"/>
    </row>
    <row r="8" spans="1:26" ht="13.5" customHeight="1">
      <c r="A8" s="210"/>
      <c r="B8" s="210"/>
      <c r="C8" s="132" t="s">
        <v>614</v>
      </c>
      <c r="D8" s="162" t="s">
        <v>670</v>
      </c>
      <c r="E8" s="77">
        <v>3250</v>
      </c>
      <c r="F8" s="99"/>
      <c r="G8" s="98"/>
      <c r="H8" s="126" t="s">
        <v>614</v>
      </c>
      <c r="I8" s="163" t="s">
        <v>431</v>
      </c>
      <c r="J8" s="77"/>
      <c r="K8" s="154"/>
      <c r="L8" s="125"/>
      <c r="M8" s="126" t="s">
        <v>614</v>
      </c>
      <c r="N8" s="162" t="s">
        <v>432</v>
      </c>
      <c r="O8" s="77"/>
      <c r="P8" s="154"/>
      <c r="Q8" s="98"/>
      <c r="R8" s="136" t="s">
        <v>298</v>
      </c>
      <c r="S8" s="162" t="s">
        <v>433</v>
      </c>
      <c r="T8" s="77"/>
      <c r="U8" s="154"/>
      <c r="V8" s="98"/>
      <c r="W8" s="126" t="s">
        <v>168</v>
      </c>
      <c r="X8" s="114"/>
      <c r="Y8" s="77">
        <v>150</v>
      </c>
      <c r="Z8" s="99"/>
    </row>
    <row r="9" spans="1:26" ht="13.5" customHeight="1">
      <c r="A9" s="210"/>
      <c r="B9" s="210"/>
      <c r="C9" s="132" t="s">
        <v>615</v>
      </c>
      <c r="D9" s="162" t="s">
        <v>670</v>
      </c>
      <c r="E9" s="77">
        <v>950</v>
      </c>
      <c r="F9" s="99"/>
      <c r="G9" s="98"/>
      <c r="H9" s="126" t="s">
        <v>169</v>
      </c>
      <c r="I9" s="163" t="s">
        <v>431</v>
      </c>
      <c r="J9" s="77"/>
      <c r="K9" s="154"/>
      <c r="L9" s="125"/>
      <c r="M9" s="126" t="s">
        <v>169</v>
      </c>
      <c r="N9" s="162" t="s">
        <v>432</v>
      </c>
      <c r="O9" s="77"/>
      <c r="P9" s="154"/>
      <c r="Q9" s="98"/>
      <c r="R9" s="126" t="s">
        <v>169</v>
      </c>
      <c r="S9" s="162" t="s">
        <v>433</v>
      </c>
      <c r="T9" s="77"/>
      <c r="U9" s="154"/>
      <c r="V9" s="98"/>
      <c r="W9" s="126"/>
      <c r="X9" s="114"/>
      <c r="Y9" s="77"/>
      <c r="Z9" s="154"/>
    </row>
    <row r="10" spans="1:26" ht="13.5" customHeight="1">
      <c r="A10" s="210"/>
      <c r="B10" s="210"/>
      <c r="C10" s="132" t="s">
        <v>616</v>
      </c>
      <c r="D10" s="162" t="s">
        <v>670</v>
      </c>
      <c r="E10" s="512">
        <v>1100</v>
      </c>
      <c r="F10" s="99"/>
      <c r="G10" s="98"/>
      <c r="H10" s="126" t="s">
        <v>168</v>
      </c>
      <c r="I10" s="162" t="s">
        <v>431</v>
      </c>
      <c r="J10" s="77"/>
      <c r="K10" s="154"/>
      <c r="L10" s="125"/>
      <c r="M10" s="126" t="s">
        <v>168</v>
      </c>
      <c r="N10" s="162" t="s">
        <v>432</v>
      </c>
      <c r="O10" s="77"/>
      <c r="P10" s="154"/>
      <c r="Q10" s="98"/>
      <c r="R10" s="126" t="s">
        <v>168</v>
      </c>
      <c r="S10" s="162" t="s">
        <v>433</v>
      </c>
      <c r="T10" s="77"/>
      <c r="U10" s="154"/>
      <c r="V10" s="98"/>
      <c r="W10" s="126"/>
      <c r="X10" s="114"/>
      <c r="Y10" s="77"/>
      <c r="Z10" s="154"/>
    </row>
    <row r="11" spans="1:26" ht="13.5" customHeight="1">
      <c r="A11" s="352"/>
      <c r="B11" s="352"/>
      <c r="C11" s="353"/>
      <c r="D11" s="44"/>
      <c r="E11" s="83"/>
      <c r="F11" s="355"/>
      <c r="G11" s="356"/>
      <c r="H11" s="147"/>
      <c r="I11" s="44"/>
      <c r="J11" s="83"/>
      <c r="K11" s="357"/>
      <c r="L11" s="248"/>
      <c r="M11" s="147"/>
      <c r="N11" s="44"/>
      <c r="O11" s="83"/>
      <c r="P11" s="357"/>
      <c r="Q11" s="356"/>
      <c r="R11" s="147" t="s">
        <v>311</v>
      </c>
      <c r="S11" s="44"/>
      <c r="T11" s="83">
        <v>200</v>
      </c>
      <c r="U11" s="355"/>
      <c r="V11" s="356"/>
      <c r="W11" s="147"/>
      <c r="X11" s="354"/>
      <c r="Y11" s="83"/>
      <c r="Z11" s="357"/>
    </row>
    <row r="12" spans="1:26" ht="13.5">
      <c r="A12" s="241"/>
      <c r="B12" s="241"/>
      <c r="C12" s="140" t="s">
        <v>722</v>
      </c>
      <c r="D12" s="141"/>
      <c r="E12" s="76">
        <f>SUM(E7:E10)</f>
        <v>9150</v>
      </c>
      <c r="F12" s="101">
        <f>SUM(F7:F11)</f>
        <v>0</v>
      </c>
      <c r="G12" s="139"/>
      <c r="H12" s="143"/>
      <c r="I12" s="141"/>
      <c r="J12" s="76"/>
      <c r="K12" s="101">
        <f>SUM(K7:K11)</f>
        <v>0</v>
      </c>
      <c r="L12" s="222"/>
      <c r="M12" s="143" t="s">
        <v>722</v>
      </c>
      <c r="N12" s="141"/>
      <c r="O12" s="76">
        <f>SUM(O7:O10)</f>
        <v>900</v>
      </c>
      <c r="P12" s="101">
        <f>SUM(P7:P10)</f>
        <v>0</v>
      </c>
      <c r="Q12" s="139"/>
      <c r="R12" s="143" t="s">
        <v>722</v>
      </c>
      <c r="S12" s="141"/>
      <c r="T12" s="76">
        <f>SUM(T7:T11)</f>
        <v>500</v>
      </c>
      <c r="U12" s="101">
        <f>SUM(U7:U11)</f>
        <v>0</v>
      </c>
      <c r="V12" s="139"/>
      <c r="W12" s="143" t="s">
        <v>722</v>
      </c>
      <c r="X12" s="141"/>
      <c r="Y12" s="76">
        <f>SUM(Y7:Y10)</f>
        <v>850</v>
      </c>
      <c r="Z12" s="101">
        <f>SUM(Z7:Z10)</f>
        <v>0</v>
      </c>
    </row>
    <row r="13" spans="1:25" ht="20.25" customHeight="1">
      <c r="A13" s="293"/>
      <c r="C13" s="201" t="s">
        <v>267</v>
      </c>
      <c r="D13" s="201"/>
      <c r="E13" s="201"/>
      <c r="F13" s="201"/>
      <c r="H13" s="180"/>
      <c r="I13" s="202" t="s">
        <v>230</v>
      </c>
      <c r="J13" s="566">
        <f>SUM(E24,J24,O24,T24,Y24)</f>
        <v>15550</v>
      </c>
      <c r="K13" s="566"/>
      <c r="L13" s="180"/>
      <c r="M13" s="56" t="s">
        <v>231</v>
      </c>
      <c r="Y13" s="169"/>
    </row>
    <row r="14" spans="1:26" ht="13.5" customHeight="1">
      <c r="A14" s="186" t="s">
        <v>6</v>
      </c>
      <c r="B14" s="542" t="s">
        <v>7</v>
      </c>
      <c r="C14" s="545"/>
      <c r="D14" s="545"/>
      <c r="E14" s="545"/>
      <c r="F14" s="187" t="s">
        <v>333</v>
      </c>
      <c r="G14" s="542" t="s">
        <v>10</v>
      </c>
      <c r="H14" s="545"/>
      <c r="I14" s="545"/>
      <c r="J14" s="545"/>
      <c r="K14" s="187" t="s">
        <v>333</v>
      </c>
      <c r="L14" s="545" t="s">
        <v>8</v>
      </c>
      <c r="M14" s="545"/>
      <c r="N14" s="545"/>
      <c r="O14" s="545"/>
      <c r="P14" s="187" t="s">
        <v>333</v>
      </c>
      <c r="Q14" s="542" t="s">
        <v>9</v>
      </c>
      <c r="R14" s="545"/>
      <c r="S14" s="545"/>
      <c r="T14" s="545"/>
      <c r="U14" s="187" t="s">
        <v>333</v>
      </c>
      <c r="V14" s="542" t="s">
        <v>11</v>
      </c>
      <c r="W14" s="545"/>
      <c r="X14" s="545"/>
      <c r="Y14" s="545"/>
      <c r="Z14" s="187" t="s">
        <v>333</v>
      </c>
    </row>
    <row r="15" spans="1:26" s="200" customFormat="1" ht="13.5" customHeight="1">
      <c r="A15" s="205"/>
      <c r="B15" s="205"/>
      <c r="C15" s="206" t="s">
        <v>701</v>
      </c>
      <c r="D15" s="32" t="s">
        <v>667</v>
      </c>
      <c r="E15" s="11">
        <v>3950</v>
      </c>
      <c r="F15" s="159"/>
      <c r="G15" s="97"/>
      <c r="H15" s="131" t="s">
        <v>268</v>
      </c>
      <c r="I15" s="32" t="s">
        <v>612</v>
      </c>
      <c r="J15" s="11"/>
      <c r="K15" s="151"/>
      <c r="L15" s="208"/>
      <c r="M15" s="131" t="s">
        <v>268</v>
      </c>
      <c r="N15" s="32" t="s">
        <v>613</v>
      </c>
      <c r="O15" s="511">
        <v>1450</v>
      </c>
      <c r="P15" s="159"/>
      <c r="Q15" s="97"/>
      <c r="R15" s="308" t="s">
        <v>617</v>
      </c>
      <c r="S15" s="32" t="s">
        <v>486</v>
      </c>
      <c r="T15" s="11"/>
      <c r="U15" s="151"/>
      <c r="V15" s="97"/>
      <c r="W15" s="131" t="s">
        <v>170</v>
      </c>
      <c r="X15" s="207"/>
      <c r="Y15" s="11">
        <v>500</v>
      </c>
      <c r="Z15" s="159"/>
    </row>
    <row r="16" spans="1:26" s="200" customFormat="1" ht="13.5" customHeight="1">
      <c r="A16" s="210"/>
      <c r="B16" s="210"/>
      <c r="C16" s="132" t="s">
        <v>618</v>
      </c>
      <c r="D16" s="37" t="s">
        <v>667</v>
      </c>
      <c r="E16" s="77">
        <v>2450</v>
      </c>
      <c r="F16" s="99"/>
      <c r="G16" s="98"/>
      <c r="H16" s="126" t="s">
        <v>171</v>
      </c>
      <c r="I16" s="37" t="s">
        <v>161</v>
      </c>
      <c r="J16" s="77">
        <v>300</v>
      </c>
      <c r="K16" s="154"/>
      <c r="L16" s="125"/>
      <c r="M16" s="135" t="s">
        <v>619</v>
      </c>
      <c r="N16" s="38" t="s">
        <v>620</v>
      </c>
      <c r="O16" s="77"/>
      <c r="P16" s="99"/>
      <c r="Q16" s="98"/>
      <c r="R16" s="155" t="s">
        <v>621</v>
      </c>
      <c r="S16" s="37" t="s">
        <v>622</v>
      </c>
      <c r="T16" s="77"/>
      <c r="U16" s="154"/>
      <c r="V16" s="98"/>
      <c r="W16" s="126"/>
      <c r="X16" s="114"/>
      <c r="Y16" s="77"/>
      <c r="Z16" s="154"/>
    </row>
    <row r="17" spans="1:26" s="200" customFormat="1" ht="13.5" customHeight="1">
      <c r="A17" s="210"/>
      <c r="B17" s="210"/>
      <c r="C17" s="132" t="s">
        <v>623</v>
      </c>
      <c r="D17" s="162" t="s">
        <v>670</v>
      </c>
      <c r="E17" s="77">
        <v>800</v>
      </c>
      <c r="F17" s="99"/>
      <c r="G17" s="98"/>
      <c r="H17" s="135" t="s">
        <v>172</v>
      </c>
      <c r="I17" s="163" t="s">
        <v>624</v>
      </c>
      <c r="J17" s="78"/>
      <c r="K17" s="154"/>
      <c r="L17" s="125"/>
      <c r="M17" s="126" t="s">
        <v>623</v>
      </c>
      <c r="N17" s="162" t="s">
        <v>625</v>
      </c>
      <c r="O17" s="77"/>
      <c r="P17" s="99"/>
      <c r="Q17" s="98"/>
      <c r="R17" s="126" t="s">
        <v>623</v>
      </c>
      <c r="S17" s="162" t="s">
        <v>626</v>
      </c>
      <c r="T17" s="77"/>
      <c r="U17" s="154"/>
      <c r="V17" s="98"/>
      <c r="W17" s="126"/>
      <c r="X17" s="114"/>
      <c r="Y17" s="77"/>
      <c r="Z17" s="154"/>
    </row>
    <row r="18" spans="1:26" s="200" customFormat="1" ht="13.5" customHeight="1">
      <c r="A18" s="210"/>
      <c r="B18" s="210"/>
      <c r="C18" s="132"/>
      <c r="D18" s="114"/>
      <c r="E18" s="77"/>
      <c r="F18" s="99"/>
      <c r="G18" s="98"/>
      <c r="H18" s="126" t="s">
        <v>173</v>
      </c>
      <c r="I18" s="37"/>
      <c r="J18" s="77">
        <v>200</v>
      </c>
      <c r="K18" s="99"/>
      <c r="L18" s="125"/>
      <c r="M18" s="126"/>
      <c r="N18" s="37"/>
      <c r="O18" s="77"/>
      <c r="P18" s="99"/>
      <c r="Q18" s="98"/>
      <c r="R18" s="155"/>
      <c r="S18" s="114"/>
      <c r="T18" s="77"/>
      <c r="U18" s="154"/>
      <c r="V18" s="98"/>
      <c r="W18" s="126"/>
      <c r="X18" s="114"/>
      <c r="Y18" s="77"/>
      <c r="Z18" s="154"/>
    </row>
    <row r="19" spans="1:26" s="200" customFormat="1" ht="13.5" customHeight="1">
      <c r="A19" s="209"/>
      <c r="B19" s="210"/>
      <c r="C19" s="132" t="s">
        <v>174</v>
      </c>
      <c r="D19" s="162" t="s">
        <v>670</v>
      </c>
      <c r="E19" s="77">
        <v>1450</v>
      </c>
      <c r="F19" s="99"/>
      <c r="G19" s="98"/>
      <c r="H19" s="126" t="s">
        <v>174</v>
      </c>
      <c r="I19" s="163" t="s">
        <v>624</v>
      </c>
      <c r="J19" s="77"/>
      <c r="K19" s="154"/>
      <c r="L19" s="125"/>
      <c r="M19" s="126" t="s">
        <v>174</v>
      </c>
      <c r="N19" s="162" t="s">
        <v>625</v>
      </c>
      <c r="O19" s="77"/>
      <c r="P19" s="99"/>
      <c r="Q19" s="98"/>
      <c r="R19" s="126" t="s">
        <v>174</v>
      </c>
      <c r="S19" s="162" t="s">
        <v>626</v>
      </c>
      <c r="T19" s="77"/>
      <c r="U19" s="154"/>
      <c r="V19" s="98"/>
      <c r="W19" s="155"/>
      <c r="X19" s="114"/>
      <c r="Y19" s="77"/>
      <c r="Z19" s="154"/>
    </row>
    <row r="20" spans="1:26" s="200" customFormat="1" ht="13.5" customHeight="1">
      <c r="A20" s="209"/>
      <c r="B20" s="210"/>
      <c r="C20" s="126" t="s">
        <v>321</v>
      </c>
      <c r="D20" s="162" t="s">
        <v>670</v>
      </c>
      <c r="E20" s="77">
        <v>650</v>
      </c>
      <c r="F20" s="99"/>
      <c r="G20" s="98"/>
      <c r="H20" s="126" t="s">
        <v>321</v>
      </c>
      <c r="I20" s="163" t="s">
        <v>624</v>
      </c>
      <c r="J20" s="77"/>
      <c r="K20" s="154"/>
      <c r="L20" s="125"/>
      <c r="M20" s="126" t="s">
        <v>321</v>
      </c>
      <c r="N20" s="162" t="s">
        <v>625</v>
      </c>
      <c r="O20" s="77"/>
      <c r="P20" s="99"/>
      <c r="Q20" s="98"/>
      <c r="R20" s="126" t="s">
        <v>321</v>
      </c>
      <c r="S20" s="162" t="s">
        <v>626</v>
      </c>
      <c r="T20" s="77"/>
      <c r="U20" s="154"/>
      <c r="V20" s="98"/>
      <c r="W20" s="155"/>
      <c r="X20" s="114"/>
      <c r="Y20" s="77"/>
      <c r="Z20" s="154"/>
    </row>
    <row r="21" spans="1:26" s="200" customFormat="1" ht="13.5" customHeight="1">
      <c r="A21" s="209"/>
      <c r="B21" s="210"/>
      <c r="C21" s="132" t="s">
        <v>627</v>
      </c>
      <c r="D21" s="162" t="s">
        <v>670</v>
      </c>
      <c r="E21" s="77">
        <v>550</v>
      </c>
      <c r="F21" s="99"/>
      <c r="G21" s="98"/>
      <c r="H21" s="126" t="s">
        <v>627</v>
      </c>
      <c r="I21" s="163" t="s">
        <v>624</v>
      </c>
      <c r="J21" s="77"/>
      <c r="K21" s="154"/>
      <c r="L21" s="125"/>
      <c r="M21" s="126" t="s">
        <v>627</v>
      </c>
      <c r="N21" s="162" t="s">
        <v>625</v>
      </c>
      <c r="O21" s="77"/>
      <c r="P21" s="99"/>
      <c r="Q21" s="98"/>
      <c r="R21" s="126" t="s">
        <v>627</v>
      </c>
      <c r="S21" s="162" t="s">
        <v>626</v>
      </c>
      <c r="T21" s="77"/>
      <c r="U21" s="154"/>
      <c r="V21" s="98"/>
      <c r="W21" s="155"/>
      <c r="X21" s="114"/>
      <c r="Y21" s="77"/>
      <c r="Z21" s="154"/>
    </row>
    <row r="22" spans="1:26" s="200" customFormat="1" ht="13.5" customHeight="1">
      <c r="A22" s="209"/>
      <c r="B22" s="228"/>
      <c r="C22" s="132" t="s">
        <v>628</v>
      </c>
      <c r="D22" s="162" t="s">
        <v>670</v>
      </c>
      <c r="E22" s="77">
        <v>750</v>
      </c>
      <c r="F22" s="99"/>
      <c r="G22" s="98"/>
      <c r="H22" s="126" t="s">
        <v>628</v>
      </c>
      <c r="I22" s="163" t="s">
        <v>624</v>
      </c>
      <c r="J22" s="77"/>
      <c r="K22" s="154"/>
      <c r="L22" s="125"/>
      <c r="M22" s="126" t="s">
        <v>628</v>
      </c>
      <c r="N22" s="162" t="s">
        <v>625</v>
      </c>
      <c r="O22" s="77"/>
      <c r="P22" s="99"/>
      <c r="Q22" s="98"/>
      <c r="R22" s="126" t="s">
        <v>628</v>
      </c>
      <c r="S22" s="162" t="s">
        <v>626</v>
      </c>
      <c r="T22" s="77"/>
      <c r="U22" s="154"/>
      <c r="V22" s="98"/>
      <c r="W22" s="155"/>
      <c r="X22" s="114"/>
      <c r="Y22" s="77"/>
      <c r="Z22" s="154"/>
    </row>
    <row r="23" spans="1:26" s="200" customFormat="1" ht="13.5" customHeight="1">
      <c r="A23" s="438"/>
      <c r="B23" s="146"/>
      <c r="C23" s="132" t="s">
        <v>629</v>
      </c>
      <c r="D23" s="36" t="s">
        <v>684</v>
      </c>
      <c r="E23" s="77">
        <v>1750</v>
      </c>
      <c r="F23" s="99"/>
      <c r="G23" s="98"/>
      <c r="H23" s="126" t="s">
        <v>175</v>
      </c>
      <c r="I23" s="36" t="s">
        <v>630</v>
      </c>
      <c r="J23" s="77"/>
      <c r="K23" s="154"/>
      <c r="L23" s="125"/>
      <c r="M23" s="126" t="s">
        <v>175</v>
      </c>
      <c r="N23" s="37" t="s">
        <v>631</v>
      </c>
      <c r="O23" s="77">
        <v>750</v>
      </c>
      <c r="P23" s="99"/>
      <c r="Q23" s="98"/>
      <c r="R23" s="126" t="s">
        <v>175</v>
      </c>
      <c r="S23" s="36" t="s">
        <v>632</v>
      </c>
      <c r="T23" s="77"/>
      <c r="U23" s="154"/>
      <c r="V23" s="98"/>
      <c r="W23" s="126" t="s">
        <v>629</v>
      </c>
      <c r="X23" s="36" t="s">
        <v>622</v>
      </c>
      <c r="Y23" s="77"/>
      <c r="Z23" s="154"/>
    </row>
    <row r="24" spans="1:26" s="200" customFormat="1" ht="13.5" customHeight="1">
      <c r="A24" s="241"/>
      <c r="B24" s="241"/>
      <c r="C24" s="140" t="s">
        <v>722</v>
      </c>
      <c r="D24" s="141"/>
      <c r="E24" s="76">
        <f>SUM(E15:E23)</f>
        <v>12350</v>
      </c>
      <c r="F24" s="101">
        <f>SUM(F15:F23)</f>
        <v>0</v>
      </c>
      <c r="G24" s="139"/>
      <c r="H24" s="143" t="s">
        <v>722</v>
      </c>
      <c r="I24" s="141"/>
      <c r="J24" s="76">
        <f>SUM(J15:J23)</f>
        <v>500</v>
      </c>
      <c r="K24" s="101">
        <f>SUM(K15:K23)</f>
        <v>0</v>
      </c>
      <c r="L24" s="222"/>
      <c r="M24" s="143" t="s">
        <v>722</v>
      </c>
      <c r="N24" s="141"/>
      <c r="O24" s="76">
        <f>SUM(O15:O23)</f>
        <v>2200</v>
      </c>
      <c r="P24" s="101">
        <f>SUM(P15:P23)</f>
        <v>0</v>
      </c>
      <c r="Q24" s="139"/>
      <c r="R24" s="140"/>
      <c r="S24" s="141"/>
      <c r="T24" s="76">
        <f>SUM(T15:T23)</f>
        <v>0</v>
      </c>
      <c r="U24" s="101">
        <f>SUM(U15:U23)</f>
        <v>0</v>
      </c>
      <c r="V24" s="139"/>
      <c r="W24" s="143" t="s">
        <v>722</v>
      </c>
      <c r="X24" s="141"/>
      <c r="Y24" s="76">
        <f>SUM(Y15:Y23)</f>
        <v>500</v>
      </c>
      <c r="Z24" s="101">
        <f>SUM(Z15:Z23)</f>
        <v>0</v>
      </c>
    </row>
    <row r="25" spans="1:21" s="200" customFormat="1" ht="20.25" customHeight="1">
      <c r="A25" s="169"/>
      <c r="B25" s="169"/>
      <c r="C25" s="201" t="s">
        <v>269</v>
      </c>
      <c r="D25" s="201"/>
      <c r="E25" s="201"/>
      <c r="F25" s="201"/>
      <c r="G25" s="169"/>
      <c r="H25" s="180"/>
      <c r="I25" s="202" t="s">
        <v>230</v>
      </c>
      <c r="J25" s="566">
        <f>SUM(E41,J41,O41,T41,Y41)</f>
        <v>23250</v>
      </c>
      <c r="K25" s="566"/>
      <c r="L25" s="180"/>
      <c r="M25" s="56" t="s">
        <v>231</v>
      </c>
      <c r="N25" s="169"/>
      <c r="O25" s="79"/>
      <c r="P25" s="169"/>
      <c r="Q25" s="169"/>
      <c r="R25" s="169"/>
      <c r="S25" s="169"/>
      <c r="T25" s="79"/>
      <c r="U25" s="169"/>
    </row>
    <row r="26" spans="1:26" ht="13.5" customHeight="1">
      <c r="A26" s="186" t="s">
        <v>6</v>
      </c>
      <c r="B26" s="542" t="s">
        <v>7</v>
      </c>
      <c r="C26" s="545"/>
      <c r="D26" s="545"/>
      <c r="E26" s="545"/>
      <c r="F26" s="187" t="s">
        <v>333</v>
      </c>
      <c r="G26" s="542" t="s">
        <v>10</v>
      </c>
      <c r="H26" s="545"/>
      <c r="I26" s="545"/>
      <c r="J26" s="545"/>
      <c r="K26" s="187" t="s">
        <v>333</v>
      </c>
      <c r="L26" s="545" t="s">
        <v>8</v>
      </c>
      <c r="M26" s="545"/>
      <c r="N26" s="545"/>
      <c r="O26" s="545"/>
      <c r="P26" s="187" t="s">
        <v>333</v>
      </c>
      <c r="Q26" s="542" t="s">
        <v>9</v>
      </c>
      <c r="R26" s="545"/>
      <c r="S26" s="545"/>
      <c r="T26" s="545"/>
      <c r="U26" s="187" t="s">
        <v>333</v>
      </c>
      <c r="V26" s="542" t="s">
        <v>11</v>
      </c>
      <c r="W26" s="545"/>
      <c r="X26" s="545"/>
      <c r="Y26" s="545"/>
      <c r="Z26" s="187" t="s">
        <v>333</v>
      </c>
    </row>
    <row r="27" spans="1:26" s="200" customFormat="1" ht="13.5" customHeight="1">
      <c r="A27" s="205"/>
      <c r="B27" s="205"/>
      <c r="C27" s="206" t="s">
        <v>633</v>
      </c>
      <c r="D27" s="32" t="s">
        <v>678</v>
      </c>
      <c r="E27" s="511">
        <v>2750</v>
      </c>
      <c r="F27" s="159"/>
      <c r="G27" s="97"/>
      <c r="H27" s="131" t="s">
        <v>634</v>
      </c>
      <c r="I27" s="32" t="s">
        <v>635</v>
      </c>
      <c r="J27" s="11"/>
      <c r="K27" s="151"/>
      <c r="L27" s="208"/>
      <c r="M27" s="131" t="s">
        <v>634</v>
      </c>
      <c r="N27" s="32" t="s">
        <v>620</v>
      </c>
      <c r="O27" s="11">
        <v>1450</v>
      </c>
      <c r="P27" s="159"/>
      <c r="Q27" s="97"/>
      <c r="R27" s="131" t="s">
        <v>633</v>
      </c>
      <c r="S27" s="32" t="s">
        <v>622</v>
      </c>
      <c r="T27" s="11"/>
      <c r="U27" s="151"/>
      <c r="V27" s="97"/>
      <c r="W27" s="131" t="s">
        <v>176</v>
      </c>
      <c r="X27" s="207"/>
      <c r="Y27" s="11">
        <v>1450</v>
      </c>
      <c r="Z27" s="159"/>
    </row>
    <row r="28" spans="1:26" s="200" customFormat="1" ht="13.5" customHeight="1">
      <c r="A28" s="210"/>
      <c r="B28" s="210"/>
      <c r="C28" s="132" t="s">
        <v>636</v>
      </c>
      <c r="D28" s="37" t="s">
        <v>678</v>
      </c>
      <c r="E28" s="512">
        <v>1800</v>
      </c>
      <c r="F28" s="99"/>
      <c r="G28" s="98"/>
      <c r="H28" s="126"/>
      <c r="I28" s="36"/>
      <c r="J28" s="77"/>
      <c r="K28" s="154"/>
      <c r="L28" s="125"/>
      <c r="M28" s="126"/>
      <c r="N28" s="36"/>
      <c r="O28" s="77"/>
      <c r="P28" s="154"/>
      <c r="Q28" s="98"/>
      <c r="R28" s="126" t="s">
        <v>636</v>
      </c>
      <c r="S28" s="37" t="s">
        <v>637</v>
      </c>
      <c r="T28" s="77"/>
      <c r="U28" s="154"/>
      <c r="V28" s="98"/>
      <c r="W28" s="126"/>
      <c r="X28" s="114"/>
      <c r="Y28" s="77"/>
      <c r="Z28" s="154"/>
    </row>
    <row r="29" spans="1:26" s="200" customFormat="1" ht="13.5" customHeight="1">
      <c r="A29" s="210"/>
      <c r="B29" s="210"/>
      <c r="C29" s="132" t="s">
        <v>638</v>
      </c>
      <c r="D29" s="37" t="s">
        <v>678</v>
      </c>
      <c r="E29" s="512">
        <v>1750</v>
      </c>
      <c r="F29" s="99"/>
      <c r="G29" s="98"/>
      <c r="H29" s="126"/>
      <c r="I29" s="36"/>
      <c r="J29" s="77"/>
      <c r="K29" s="154"/>
      <c r="L29" s="125"/>
      <c r="M29" s="126"/>
      <c r="N29" s="36"/>
      <c r="O29" s="77"/>
      <c r="P29" s="154"/>
      <c r="Q29" s="98"/>
      <c r="R29" s="126" t="s">
        <v>638</v>
      </c>
      <c r="S29" s="37" t="s">
        <v>637</v>
      </c>
      <c r="T29" s="77"/>
      <c r="U29" s="154"/>
      <c r="V29" s="98"/>
      <c r="W29" s="126"/>
      <c r="X29" s="114"/>
      <c r="Y29" s="77"/>
      <c r="Z29" s="154"/>
    </row>
    <row r="30" spans="1:26" s="200" customFormat="1" ht="13.5" customHeight="1">
      <c r="A30" s="210"/>
      <c r="B30" s="210"/>
      <c r="C30" s="132" t="s">
        <v>639</v>
      </c>
      <c r="D30" s="162" t="s">
        <v>670</v>
      </c>
      <c r="E30" s="512">
        <v>3250</v>
      </c>
      <c r="F30" s="99"/>
      <c r="G30" s="98"/>
      <c r="H30" s="126" t="s">
        <v>177</v>
      </c>
      <c r="I30" s="163" t="s">
        <v>640</v>
      </c>
      <c r="J30" s="77"/>
      <c r="K30" s="154"/>
      <c r="L30" s="125"/>
      <c r="M30" s="126" t="s">
        <v>177</v>
      </c>
      <c r="N30" s="162" t="s">
        <v>641</v>
      </c>
      <c r="O30" s="77"/>
      <c r="P30" s="154"/>
      <c r="Q30" s="98"/>
      <c r="R30" s="126" t="s">
        <v>177</v>
      </c>
      <c r="S30" s="162" t="s">
        <v>642</v>
      </c>
      <c r="T30" s="77"/>
      <c r="U30" s="154"/>
      <c r="V30" s="98"/>
      <c r="W30" s="126"/>
      <c r="X30" s="114"/>
      <c r="Y30" s="77"/>
      <c r="Z30" s="154"/>
    </row>
    <row r="31" spans="1:26" s="200" customFormat="1" ht="13.5" customHeight="1">
      <c r="A31" s="210"/>
      <c r="B31" s="210" t="s">
        <v>643</v>
      </c>
      <c r="C31" s="132" t="s">
        <v>644</v>
      </c>
      <c r="D31" s="162" t="s">
        <v>670</v>
      </c>
      <c r="E31" s="512">
        <v>1600</v>
      </c>
      <c r="F31" s="99"/>
      <c r="G31" s="98"/>
      <c r="H31" s="126" t="s">
        <v>178</v>
      </c>
      <c r="I31" s="163" t="s">
        <v>640</v>
      </c>
      <c r="J31" s="77"/>
      <c r="K31" s="154"/>
      <c r="L31" s="125"/>
      <c r="M31" s="126" t="s">
        <v>178</v>
      </c>
      <c r="N31" s="162" t="s">
        <v>641</v>
      </c>
      <c r="O31" s="77"/>
      <c r="P31" s="154"/>
      <c r="Q31" s="98"/>
      <c r="R31" s="126" t="s">
        <v>178</v>
      </c>
      <c r="S31" s="162" t="s">
        <v>642</v>
      </c>
      <c r="T31" s="77"/>
      <c r="U31" s="154"/>
      <c r="V31" s="98"/>
      <c r="W31" s="126"/>
      <c r="X31" s="114"/>
      <c r="Y31" s="77"/>
      <c r="Z31" s="154"/>
    </row>
    <row r="32" spans="1:26" s="200" customFormat="1" ht="13.5" customHeight="1">
      <c r="A32" s="210"/>
      <c r="B32" s="210"/>
      <c r="C32" s="132" t="s">
        <v>645</v>
      </c>
      <c r="D32" s="162" t="s">
        <v>670</v>
      </c>
      <c r="E32" s="512">
        <v>1550</v>
      </c>
      <c r="F32" s="99"/>
      <c r="G32" s="98"/>
      <c r="H32" s="126" t="s">
        <v>179</v>
      </c>
      <c r="I32" s="163" t="s">
        <v>640</v>
      </c>
      <c r="J32" s="77"/>
      <c r="K32" s="154"/>
      <c r="L32" s="125"/>
      <c r="M32" s="126" t="s">
        <v>179</v>
      </c>
      <c r="N32" s="162" t="s">
        <v>641</v>
      </c>
      <c r="O32" s="77"/>
      <c r="P32" s="154"/>
      <c r="Q32" s="98"/>
      <c r="R32" s="126" t="s">
        <v>179</v>
      </c>
      <c r="S32" s="162" t="s">
        <v>642</v>
      </c>
      <c r="T32" s="77"/>
      <c r="U32" s="154"/>
      <c r="V32" s="98"/>
      <c r="W32" s="214"/>
      <c r="X32" s="215"/>
      <c r="Y32" s="77"/>
      <c r="Z32" s="154"/>
    </row>
    <row r="33" spans="1:26" s="200" customFormat="1" ht="13.5" customHeight="1">
      <c r="A33" s="210"/>
      <c r="B33" s="210"/>
      <c r="C33" s="132" t="s">
        <v>646</v>
      </c>
      <c r="D33" s="162" t="s">
        <v>670</v>
      </c>
      <c r="E33" s="512">
        <v>600</v>
      </c>
      <c r="F33" s="99"/>
      <c r="G33" s="98"/>
      <c r="H33" s="126" t="s">
        <v>180</v>
      </c>
      <c r="I33" s="163" t="s">
        <v>640</v>
      </c>
      <c r="J33" s="77"/>
      <c r="K33" s="154"/>
      <c r="L33" s="125"/>
      <c r="M33" s="126" t="s">
        <v>180</v>
      </c>
      <c r="N33" s="162" t="s">
        <v>641</v>
      </c>
      <c r="O33" s="77"/>
      <c r="P33" s="154"/>
      <c r="Q33" s="98"/>
      <c r="R33" s="126" t="s">
        <v>180</v>
      </c>
      <c r="S33" s="162" t="s">
        <v>642</v>
      </c>
      <c r="T33" s="77"/>
      <c r="U33" s="154"/>
      <c r="V33" s="98"/>
      <c r="W33" s="126"/>
      <c r="X33" s="114"/>
      <c r="Y33" s="77"/>
      <c r="Z33" s="154"/>
    </row>
    <row r="34" spans="1:26" s="200" customFormat="1" ht="13.5" customHeight="1">
      <c r="A34" s="209"/>
      <c r="B34" s="210"/>
      <c r="C34" s="132" t="s">
        <v>647</v>
      </c>
      <c r="D34" s="162" t="s">
        <v>669</v>
      </c>
      <c r="E34" s="512">
        <v>750</v>
      </c>
      <c r="F34" s="99"/>
      <c r="G34" s="98"/>
      <c r="H34" s="126" t="s">
        <v>647</v>
      </c>
      <c r="I34" s="36"/>
      <c r="J34" s="77">
        <v>250</v>
      </c>
      <c r="K34" s="99"/>
      <c r="L34" s="125"/>
      <c r="M34" s="126" t="s">
        <v>647</v>
      </c>
      <c r="N34" s="37" t="s">
        <v>648</v>
      </c>
      <c r="O34" s="77"/>
      <c r="P34" s="154"/>
      <c r="Q34" s="98"/>
      <c r="R34" s="126" t="s">
        <v>647</v>
      </c>
      <c r="S34" s="36" t="s">
        <v>649</v>
      </c>
      <c r="T34" s="77"/>
      <c r="U34" s="154"/>
      <c r="V34" s="98"/>
      <c r="W34" s="155"/>
      <c r="X34" s="114"/>
      <c r="Y34" s="77"/>
      <c r="Z34" s="154"/>
    </row>
    <row r="35" spans="1:26" s="200" customFormat="1" ht="13.5" customHeight="1">
      <c r="A35" s="216"/>
      <c r="B35" s="210" t="s">
        <v>650</v>
      </c>
      <c r="C35" s="132" t="s">
        <v>651</v>
      </c>
      <c r="D35" s="467" t="s">
        <v>707</v>
      </c>
      <c r="E35" s="512">
        <v>2200</v>
      </c>
      <c r="F35" s="99"/>
      <c r="G35" s="98"/>
      <c r="H35" s="126" t="s">
        <v>712</v>
      </c>
      <c r="I35" s="162" t="s">
        <v>708</v>
      </c>
      <c r="J35" s="77"/>
      <c r="K35" s="154"/>
      <c r="L35" s="125"/>
      <c r="M35" s="126" t="s">
        <v>712</v>
      </c>
      <c r="N35" s="162" t="s">
        <v>709</v>
      </c>
      <c r="O35" s="77"/>
      <c r="P35" s="99"/>
      <c r="Q35" s="98"/>
      <c r="R35" s="126" t="s">
        <v>712</v>
      </c>
      <c r="S35" s="162" t="s">
        <v>710</v>
      </c>
      <c r="T35" s="77"/>
      <c r="U35" s="154"/>
      <c r="V35" s="98"/>
      <c r="W35" s="126" t="s">
        <v>712</v>
      </c>
      <c r="X35" s="162" t="s">
        <v>711</v>
      </c>
      <c r="Y35" s="77"/>
      <c r="Z35" s="154"/>
    </row>
    <row r="36" spans="1:26" s="200" customFormat="1" ht="13.5" customHeight="1">
      <c r="A36" s="318"/>
      <c r="B36" s="210"/>
      <c r="C36" s="132" t="s">
        <v>652</v>
      </c>
      <c r="D36" s="162" t="s">
        <v>670</v>
      </c>
      <c r="E36" s="512">
        <v>1000</v>
      </c>
      <c r="F36" s="99"/>
      <c r="G36" s="98"/>
      <c r="H36" s="126" t="s">
        <v>652</v>
      </c>
      <c r="I36" s="163" t="s">
        <v>640</v>
      </c>
      <c r="J36" s="77"/>
      <c r="K36" s="154"/>
      <c r="L36" s="125"/>
      <c r="M36" s="126" t="s">
        <v>652</v>
      </c>
      <c r="N36" s="162" t="s">
        <v>641</v>
      </c>
      <c r="O36" s="77"/>
      <c r="P36" s="154"/>
      <c r="Q36" s="98"/>
      <c r="R36" s="126" t="s">
        <v>652</v>
      </c>
      <c r="S36" s="162" t="s">
        <v>642</v>
      </c>
      <c r="T36" s="77"/>
      <c r="U36" s="154"/>
      <c r="V36" s="98"/>
      <c r="W36" s="155"/>
      <c r="X36" s="114"/>
      <c r="Y36" s="77"/>
      <c r="Z36" s="154"/>
    </row>
    <row r="37" spans="1:26" s="79" customFormat="1" ht="13.5" customHeight="1">
      <c r="A37" s="318"/>
      <c r="B37" s="210"/>
      <c r="C37" s="132" t="s">
        <v>653</v>
      </c>
      <c r="D37" s="162" t="s">
        <v>670</v>
      </c>
      <c r="E37" s="512">
        <v>300</v>
      </c>
      <c r="F37" s="99"/>
      <c r="G37" s="98"/>
      <c r="H37" s="126" t="s">
        <v>653</v>
      </c>
      <c r="I37" s="163" t="s">
        <v>640</v>
      </c>
      <c r="J37" s="77"/>
      <c r="K37" s="154"/>
      <c r="L37" s="125"/>
      <c r="M37" s="126" t="s">
        <v>653</v>
      </c>
      <c r="N37" s="162" t="s">
        <v>641</v>
      </c>
      <c r="O37" s="77"/>
      <c r="P37" s="154"/>
      <c r="Q37" s="98"/>
      <c r="R37" s="126" t="s">
        <v>653</v>
      </c>
      <c r="S37" s="162" t="s">
        <v>642</v>
      </c>
      <c r="T37" s="77"/>
      <c r="U37" s="154"/>
      <c r="V37" s="98"/>
      <c r="W37" s="155"/>
      <c r="X37" s="114"/>
      <c r="Y37" s="77"/>
      <c r="Z37" s="154"/>
    </row>
    <row r="38" spans="1:26" s="249" customFormat="1" ht="13.5" customHeight="1">
      <c r="A38" s="318"/>
      <c r="B38" s="210"/>
      <c r="C38" s="132" t="s">
        <v>654</v>
      </c>
      <c r="D38" s="162" t="s">
        <v>670</v>
      </c>
      <c r="E38" s="512">
        <v>300</v>
      </c>
      <c r="F38" s="99"/>
      <c r="G38" s="98"/>
      <c r="H38" s="126" t="s">
        <v>654</v>
      </c>
      <c r="I38" s="163" t="s">
        <v>640</v>
      </c>
      <c r="J38" s="77"/>
      <c r="K38" s="154"/>
      <c r="L38" s="125"/>
      <c r="M38" s="126" t="s">
        <v>654</v>
      </c>
      <c r="N38" s="162" t="s">
        <v>641</v>
      </c>
      <c r="O38" s="77"/>
      <c r="P38" s="154"/>
      <c r="Q38" s="98"/>
      <c r="R38" s="126" t="s">
        <v>654</v>
      </c>
      <c r="S38" s="162" t="s">
        <v>642</v>
      </c>
      <c r="T38" s="77"/>
      <c r="U38" s="154"/>
      <c r="V38" s="98"/>
      <c r="W38" s="155"/>
      <c r="X38" s="114"/>
      <c r="Y38" s="77"/>
      <c r="Z38" s="154"/>
    </row>
    <row r="39" spans="1:26" s="429" customFormat="1" ht="13.5" customHeight="1">
      <c r="A39" s="209"/>
      <c r="B39" s="210"/>
      <c r="C39" s="132" t="s">
        <v>655</v>
      </c>
      <c r="D39" s="162" t="s">
        <v>670</v>
      </c>
      <c r="E39" s="512">
        <v>1450</v>
      </c>
      <c r="F39" s="99"/>
      <c r="G39" s="98"/>
      <c r="H39" s="126" t="s">
        <v>655</v>
      </c>
      <c r="I39" s="163" t="s">
        <v>640</v>
      </c>
      <c r="J39" s="77"/>
      <c r="K39" s="154"/>
      <c r="L39" s="125"/>
      <c r="M39" s="126" t="s">
        <v>655</v>
      </c>
      <c r="N39" s="162" t="s">
        <v>641</v>
      </c>
      <c r="O39" s="77"/>
      <c r="P39" s="154"/>
      <c r="Q39" s="98"/>
      <c r="R39" s="126" t="s">
        <v>655</v>
      </c>
      <c r="S39" s="162" t="s">
        <v>642</v>
      </c>
      <c r="T39" s="77"/>
      <c r="U39" s="154"/>
      <c r="V39" s="98"/>
      <c r="W39" s="155"/>
      <c r="X39" s="114"/>
      <c r="Y39" s="77"/>
      <c r="Z39" s="154"/>
    </row>
    <row r="40" spans="1:26" s="429" customFormat="1" ht="13.5" customHeight="1">
      <c r="A40" s="209"/>
      <c r="B40" s="210"/>
      <c r="C40" s="132" t="s">
        <v>656</v>
      </c>
      <c r="D40" s="162" t="s">
        <v>670</v>
      </c>
      <c r="E40" s="512">
        <v>800</v>
      </c>
      <c r="F40" s="99"/>
      <c r="G40" s="98"/>
      <c r="H40" s="126" t="s">
        <v>656</v>
      </c>
      <c r="I40" s="163" t="s">
        <v>640</v>
      </c>
      <c r="J40" s="77"/>
      <c r="K40" s="154"/>
      <c r="L40" s="125"/>
      <c r="M40" s="126" t="s">
        <v>656</v>
      </c>
      <c r="N40" s="162" t="s">
        <v>641</v>
      </c>
      <c r="O40" s="77"/>
      <c r="P40" s="154"/>
      <c r="Q40" s="98"/>
      <c r="R40" s="126" t="s">
        <v>656</v>
      </c>
      <c r="S40" s="162" t="s">
        <v>642</v>
      </c>
      <c r="T40" s="77"/>
      <c r="U40" s="154"/>
      <c r="V40" s="98"/>
      <c r="W40" s="155"/>
      <c r="X40" s="114"/>
      <c r="Y40" s="77"/>
      <c r="Z40" s="154"/>
    </row>
    <row r="41" spans="1:26" ht="13.5">
      <c r="A41" s="241"/>
      <c r="B41" s="241"/>
      <c r="C41" s="140" t="s">
        <v>722</v>
      </c>
      <c r="D41" s="141"/>
      <c r="E41" s="76">
        <f>SUM(E27:E40)</f>
        <v>20100</v>
      </c>
      <c r="F41" s="101">
        <f>SUM(F27:F40)</f>
        <v>0</v>
      </c>
      <c r="G41" s="139"/>
      <c r="H41" s="143" t="s">
        <v>722</v>
      </c>
      <c r="I41" s="141"/>
      <c r="J41" s="76">
        <f>SUM(J27:J40)</f>
        <v>250</v>
      </c>
      <c r="K41" s="101">
        <f>SUM(K27:K40)</f>
        <v>0</v>
      </c>
      <c r="L41" s="222"/>
      <c r="M41" s="140" t="s">
        <v>722</v>
      </c>
      <c r="N41" s="141"/>
      <c r="O41" s="76">
        <f>SUM(O27:O40)</f>
        <v>1450</v>
      </c>
      <c r="P41" s="101">
        <f>SUM(P27:P40)</f>
        <v>0</v>
      </c>
      <c r="Q41" s="139"/>
      <c r="R41" s="140"/>
      <c r="S41" s="141"/>
      <c r="T41" s="76">
        <f>SUM(T27:T40)</f>
        <v>0</v>
      </c>
      <c r="U41" s="101">
        <f>SUM(U27:U40)</f>
        <v>0</v>
      </c>
      <c r="V41" s="139"/>
      <c r="W41" s="143" t="s">
        <v>722</v>
      </c>
      <c r="X41" s="141"/>
      <c r="Y41" s="76">
        <f>SUM(Y27:Y40)</f>
        <v>1450</v>
      </c>
      <c r="Z41" s="101">
        <f>SUM(Z27:Z40)</f>
        <v>0</v>
      </c>
    </row>
    <row r="42" ht="6" customHeight="1"/>
    <row r="43" spans="1:26" ht="12.75" customHeight="1">
      <c r="A43" s="250" t="s">
        <v>95</v>
      </c>
      <c r="B43" s="366"/>
      <c r="C43" s="364" t="s">
        <v>325</v>
      </c>
      <c r="D43" s="366"/>
      <c r="E43" s="366"/>
      <c r="F43" s="366"/>
      <c r="G43" s="364"/>
      <c r="H43" s="366"/>
      <c r="I43" s="364"/>
      <c r="J43" s="367"/>
      <c r="K43" s="366"/>
      <c r="L43" s="366"/>
      <c r="M43" s="366"/>
      <c r="N43" s="366"/>
      <c r="O43" s="367"/>
      <c r="P43" s="366"/>
      <c r="Q43" s="366"/>
      <c r="R43" s="366"/>
      <c r="S43" s="366"/>
      <c r="T43" s="367"/>
      <c r="U43" s="366"/>
      <c r="V43" s="366"/>
      <c r="W43" s="366"/>
      <c r="X43" s="366"/>
      <c r="Y43" s="367"/>
      <c r="Z43" s="368"/>
    </row>
    <row r="44" spans="1:26" ht="12.75" customHeight="1">
      <c r="A44" s="432"/>
      <c r="B44" s="378"/>
      <c r="C44" s="378"/>
      <c r="D44" s="378"/>
      <c r="E44" s="378"/>
      <c r="F44" s="378"/>
      <c r="G44" s="378"/>
      <c r="H44" s="378"/>
      <c r="I44" s="378"/>
      <c r="J44" s="380"/>
      <c r="K44" s="378"/>
      <c r="L44" s="378"/>
      <c r="M44" s="378"/>
      <c r="N44" s="378"/>
      <c r="O44" s="380"/>
      <c r="P44" s="378"/>
      <c r="Q44" s="378"/>
      <c r="R44" s="378"/>
      <c r="S44" s="378"/>
      <c r="T44" s="380"/>
      <c r="U44" s="378"/>
      <c r="V44" s="378"/>
      <c r="W44" s="378"/>
      <c r="X44" s="378"/>
      <c r="Y44" s="380"/>
      <c r="Z44" s="507" t="s">
        <v>729</v>
      </c>
    </row>
    <row r="45" spans="1:25" ht="13.5">
      <c r="A45" s="500" t="str">
        <f>'P1表紙'!A40</f>
        <v>平成29年前期（6月1日以降）</v>
      </c>
      <c r="B45" s="168"/>
      <c r="C45" s="418"/>
      <c r="D45" s="418"/>
      <c r="E45" s="419"/>
      <c r="F45" s="168"/>
      <c r="G45" s="168"/>
      <c r="H45" s="168"/>
      <c r="I45" s="168"/>
      <c r="J45" s="249"/>
      <c r="K45" s="168"/>
      <c r="L45" s="168"/>
      <c r="M45" s="168"/>
      <c r="N45" s="168"/>
      <c r="O45" s="249"/>
      <c r="P45" s="168"/>
      <c r="Q45" s="168"/>
      <c r="R45" s="168"/>
      <c r="S45" s="168"/>
      <c r="T45" s="249"/>
      <c r="U45" s="168"/>
      <c r="V45" s="168"/>
      <c r="W45" s="168"/>
      <c r="X45" s="168"/>
      <c r="Y45" s="249"/>
    </row>
    <row r="46" spans="1:25" ht="13.5">
      <c r="A46" s="418"/>
      <c r="B46" s="419"/>
      <c r="C46" s="168"/>
      <c r="D46" s="168"/>
      <c r="E46" s="168"/>
      <c r="F46" s="168"/>
      <c r="G46" s="249"/>
      <c r="H46" s="168"/>
      <c r="I46" s="168"/>
      <c r="J46" s="168"/>
      <c r="K46" s="168"/>
      <c r="L46" s="249"/>
      <c r="M46" s="168"/>
      <c r="N46" s="168"/>
      <c r="O46" s="168"/>
      <c r="P46" s="168"/>
      <c r="Q46" s="249"/>
      <c r="R46" s="168"/>
      <c r="S46" s="168"/>
      <c r="T46" s="168"/>
      <c r="U46" s="168"/>
      <c r="V46" s="249"/>
      <c r="W46" s="168"/>
      <c r="Y46" s="169"/>
    </row>
    <row r="47" spans="1:25" ht="13.5">
      <c r="A47" s="266"/>
      <c r="B47" s="267"/>
      <c r="C47" s="169"/>
      <c r="D47" s="169"/>
      <c r="E47" s="169"/>
      <c r="G47" s="79"/>
      <c r="J47" s="169"/>
      <c r="L47" s="79"/>
      <c r="O47" s="169"/>
      <c r="Q47" s="79"/>
      <c r="T47" s="169"/>
      <c r="V47" s="79"/>
      <c r="Y47" s="169"/>
    </row>
    <row r="48" spans="1:25" ht="13.5">
      <c r="A48" s="469"/>
      <c r="B48" s="267"/>
      <c r="C48" s="169"/>
      <c r="D48" s="169"/>
      <c r="E48" s="169"/>
      <c r="G48" s="79"/>
      <c r="J48" s="169"/>
      <c r="L48" s="79"/>
      <c r="O48" s="169"/>
      <c r="Q48" s="79"/>
      <c r="T48" s="169"/>
      <c r="V48" s="79"/>
      <c r="Y48" s="169"/>
    </row>
    <row r="49" ht="13.5">
      <c r="A49" s="493"/>
    </row>
    <row r="50" ht="18.75">
      <c r="A50" s="494"/>
    </row>
  </sheetData>
  <sheetProtection/>
  <mergeCells count="25">
    <mergeCell ref="G26:J26"/>
    <mergeCell ref="B6:E6"/>
    <mergeCell ref="L6:O6"/>
    <mergeCell ref="J5:K5"/>
    <mergeCell ref="L26:O26"/>
    <mergeCell ref="J25:K25"/>
    <mergeCell ref="V26:Y26"/>
    <mergeCell ref="B3:F4"/>
    <mergeCell ref="S3:W3"/>
    <mergeCell ref="Q26:T26"/>
    <mergeCell ref="B14:E14"/>
    <mergeCell ref="L14:O14"/>
    <mergeCell ref="B26:E26"/>
    <mergeCell ref="I3:P3"/>
    <mergeCell ref="Q14:T14"/>
    <mergeCell ref="G6:J6"/>
    <mergeCell ref="A1:Z1"/>
    <mergeCell ref="V14:Y14"/>
    <mergeCell ref="S4:U4"/>
    <mergeCell ref="I4:P4"/>
    <mergeCell ref="Y4:Z4"/>
    <mergeCell ref="Q6:T6"/>
    <mergeCell ref="V6:Y6"/>
    <mergeCell ref="J13:K13"/>
    <mergeCell ref="G14:J14"/>
  </mergeCells>
  <dataValidations count="1">
    <dataValidation allowBlank="1" showInputMessage="1" sqref="A45 A14:IV14 A6:IV6 A26:IV26"/>
  </dataValidations>
  <printOptions horizontalCentered="1" verticalCentered="1"/>
  <pageMargins left="0.35433070866141736" right="0.35433070866141736" top="0.3937007874015748" bottom="0.3937007874015748" header="0" footer="0.1968503937007874"/>
  <pageSetup fitToHeight="1" fitToWidth="1" horizontalDpi="300" verticalDpi="300" orientation="landscape" paperSize="9" scale="91" r:id="rId2"/>
  <headerFooter alignWithMargins="0">
    <oddFooter>&amp;CＰ１０</oddFooter>
  </headerFooter>
  <rowBreaks count="1" manualBreakCount="1">
    <brk id="46" max="255" man="1"/>
  </rowBreaks>
  <ignoredErrors>
    <ignoredError sqref="F12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0"/>
  <sheetViews>
    <sheetView view="pageBreakPreview" zoomScaleSheetLayoutView="100" zoomScalePageLayoutView="0" workbookViewId="0" topLeftCell="A10">
      <selection activeCell="E35" sqref="E35"/>
    </sheetView>
  </sheetViews>
  <sheetFormatPr defaultColWidth="9.00390625" defaultRowHeight="13.5"/>
  <cols>
    <col min="1" max="1" width="8.125" style="169" customWidth="1"/>
    <col min="2" max="2" width="1.875" style="200" customWidth="1"/>
    <col min="3" max="3" width="10.00390625" style="266" customWidth="1"/>
    <col min="4" max="4" width="1.875" style="266" customWidth="1"/>
    <col min="5" max="5" width="7.00390625" style="267" customWidth="1"/>
    <col min="6" max="6" width="7.00390625" style="169" customWidth="1"/>
    <col min="7" max="7" width="1.875" style="169" customWidth="1"/>
    <col min="8" max="8" width="10.00390625" style="169" customWidth="1"/>
    <col min="9" max="9" width="2.125" style="169" customWidth="1"/>
    <col min="10" max="10" width="7.00390625" style="79" customWidth="1"/>
    <col min="11" max="11" width="7.00390625" style="169" customWidth="1"/>
    <col min="12" max="12" width="0.37109375" style="169" customWidth="1"/>
    <col min="13" max="13" width="10.00390625" style="169" customWidth="1"/>
    <col min="14" max="14" width="2.125" style="169" customWidth="1"/>
    <col min="15" max="15" width="7.00390625" style="79" customWidth="1"/>
    <col min="16" max="16" width="7.00390625" style="169" customWidth="1"/>
    <col min="17" max="17" width="0.37109375" style="169" customWidth="1"/>
    <col min="18" max="18" width="10.00390625" style="169" customWidth="1"/>
    <col min="19" max="19" width="2.125" style="169" customWidth="1"/>
    <col min="20" max="20" width="7.00390625" style="79" customWidth="1"/>
    <col min="21" max="21" width="7.00390625" style="169" customWidth="1"/>
    <col min="22" max="22" width="0.37109375" style="169" customWidth="1"/>
    <col min="23" max="23" width="10.00390625" style="169" customWidth="1"/>
    <col min="24" max="24" width="2.125" style="169" customWidth="1"/>
    <col min="25" max="25" width="7.00390625" style="79" customWidth="1"/>
    <col min="26" max="26" width="7.00390625" style="169" customWidth="1"/>
    <col min="27" max="16384" width="9.00390625" style="169" customWidth="1"/>
  </cols>
  <sheetData>
    <row r="1" spans="1:26" ht="17.25" customHeight="1">
      <c r="A1" s="568" t="s">
        <v>731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</row>
    <row r="2" ht="4.5" customHeight="1"/>
    <row r="3" spans="1:31" ht="25.5" customHeight="1">
      <c r="A3" s="188" t="s">
        <v>0</v>
      </c>
      <c r="B3" s="528" t="s">
        <v>302</v>
      </c>
      <c r="C3" s="528"/>
      <c r="D3" s="528"/>
      <c r="E3" s="528"/>
      <c r="F3" s="528"/>
      <c r="G3" s="189"/>
      <c r="H3" s="190" t="s">
        <v>1</v>
      </c>
      <c r="I3" s="543"/>
      <c r="J3" s="543"/>
      <c r="K3" s="543"/>
      <c r="L3" s="543"/>
      <c r="M3" s="543"/>
      <c r="N3" s="543"/>
      <c r="O3" s="543"/>
      <c r="P3" s="543"/>
      <c r="Q3" s="347"/>
      <c r="R3" s="190" t="s">
        <v>301</v>
      </c>
      <c r="S3" s="569"/>
      <c r="T3" s="569"/>
      <c r="U3" s="569"/>
      <c r="V3" s="569"/>
      <c r="W3" s="570"/>
      <c r="X3" s="192" t="s">
        <v>388</v>
      </c>
      <c r="Y3" s="193"/>
      <c r="Z3" s="194"/>
      <c r="AA3" s="168"/>
      <c r="AB3" s="168"/>
      <c r="AC3" s="168"/>
      <c r="AD3" s="168"/>
      <c r="AE3" s="168"/>
    </row>
    <row r="4" spans="1:31" ht="25.5" customHeight="1">
      <c r="A4" s="199"/>
      <c r="B4" s="530"/>
      <c r="C4" s="530"/>
      <c r="D4" s="530"/>
      <c r="E4" s="530"/>
      <c r="F4" s="530"/>
      <c r="G4" s="196"/>
      <c r="H4" s="190" t="s">
        <v>2</v>
      </c>
      <c r="I4" s="543"/>
      <c r="J4" s="543"/>
      <c r="K4" s="543"/>
      <c r="L4" s="543"/>
      <c r="M4" s="543"/>
      <c r="N4" s="543"/>
      <c r="O4" s="543"/>
      <c r="P4" s="543"/>
      <c r="Q4" s="347"/>
      <c r="R4" s="190" t="s">
        <v>3</v>
      </c>
      <c r="S4" s="567">
        <f>SUM(F15,K15,Z15,F29,K29,P29,U29,Z29,F39,K39,P39,U39,Z39)</f>
        <v>0</v>
      </c>
      <c r="T4" s="567"/>
      <c r="U4" s="567"/>
      <c r="V4" s="197"/>
      <c r="W4" s="198" t="s">
        <v>231</v>
      </c>
      <c r="X4" s="199"/>
      <c r="Y4" s="547"/>
      <c r="Z4" s="548"/>
      <c r="AA4" s="168"/>
      <c r="AB4" s="168"/>
      <c r="AC4" s="168"/>
      <c r="AD4" s="168"/>
      <c r="AE4" s="168"/>
    </row>
    <row r="5" spans="1:31" ht="24" customHeight="1">
      <c r="A5" s="293"/>
      <c r="C5" s="579" t="s">
        <v>383</v>
      </c>
      <c r="D5" s="579"/>
      <c r="E5" s="579"/>
      <c r="F5" s="201"/>
      <c r="H5" s="180"/>
      <c r="I5" s="202" t="s">
        <v>5</v>
      </c>
      <c r="J5" s="566">
        <f>SUM(E15,J15,O15,T15,Y15)</f>
        <v>11000</v>
      </c>
      <c r="K5" s="566"/>
      <c r="L5" s="180"/>
      <c r="M5" s="56" t="s">
        <v>4</v>
      </c>
      <c r="Z5" s="203"/>
      <c r="AA5" s="168"/>
      <c r="AB5" s="168"/>
      <c r="AC5" s="168"/>
      <c r="AD5" s="168"/>
      <c r="AE5" s="168"/>
    </row>
    <row r="6" spans="1:26" ht="13.5" customHeight="1">
      <c r="A6" s="186" t="s">
        <v>6</v>
      </c>
      <c r="B6" s="542" t="s">
        <v>7</v>
      </c>
      <c r="C6" s="545"/>
      <c r="D6" s="545"/>
      <c r="E6" s="545"/>
      <c r="F6" s="187" t="s">
        <v>333</v>
      </c>
      <c r="G6" s="542" t="s">
        <v>10</v>
      </c>
      <c r="H6" s="545"/>
      <c r="I6" s="545"/>
      <c r="J6" s="545"/>
      <c r="K6" s="187" t="s">
        <v>333</v>
      </c>
      <c r="L6" s="545" t="s">
        <v>8</v>
      </c>
      <c r="M6" s="545"/>
      <c r="N6" s="545"/>
      <c r="O6" s="545"/>
      <c r="P6" s="187" t="s">
        <v>333</v>
      </c>
      <c r="Q6" s="542" t="s">
        <v>9</v>
      </c>
      <c r="R6" s="545"/>
      <c r="S6" s="545"/>
      <c r="T6" s="545"/>
      <c r="U6" s="187" t="s">
        <v>333</v>
      </c>
      <c r="V6" s="542" t="s">
        <v>11</v>
      </c>
      <c r="W6" s="545"/>
      <c r="X6" s="545"/>
      <c r="Y6" s="545"/>
      <c r="Z6" s="187" t="s">
        <v>333</v>
      </c>
    </row>
    <row r="7" spans="1:31" s="200" customFormat="1" ht="13.5" customHeight="1">
      <c r="A7" s="321"/>
      <c r="B7" s="205"/>
      <c r="C7" s="206" t="s">
        <v>195</v>
      </c>
      <c r="D7" s="38" t="s">
        <v>684</v>
      </c>
      <c r="E7" s="11">
        <v>1100</v>
      </c>
      <c r="F7" s="159"/>
      <c r="G7" s="97"/>
      <c r="H7" s="131" t="s">
        <v>196</v>
      </c>
      <c r="I7" s="32" t="s">
        <v>79</v>
      </c>
      <c r="J7" s="11">
        <v>750</v>
      </c>
      <c r="K7" s="159"/>
      <c r="L7" s="208"/>
      <c r="M7" s="131" t="s">
        <v>196</v>
      </c>
      <c r="N7" s="32" t="s">
        <v>77</v>
      </c>
      <c r="O7" s="11"/>
      <c r="P7" s="151"/>
      <c r="Q7" s="97"/>
      <c r="R7" s="131" t="s">
        <v>196</v>
      </c>
      <c r="S7" s="32" t="s">
        <v>78</v>
      </c>
      <c r="T7" s="11"/>
      <c r="U7" s="151"/>
      <c r="V7" s="97"/>
      <c r="W7" s="131" t="s">
        <v>195</v>
      </c>
      <c r="X7" s="55" t="s">
        <v>486</v>
      </c>
      <c r="Y7" s="11"/>
      <c r="Z7" s="159"/>
      <c r="AA7" s="242"/>
      <c r="AB7" s="242"/>
      <c r="AC7" s="242"/>
      <c r="AD7" s="242"/>
      <c r="AE7" s="242"/>
    </row>
    <row r="8" spans="1:31" s="200" customFormat="1" ht="13.5" customHeight="1">
      <c r="A8" s="239"/>
      <c r="B8" s="228"/>
      <c r="C8" s="225" t="s">
        <v>197</v>
      </c>
      <c r="D8" s="464" t="s">
        <v>677</v>
      </c>
      <c r="E8" s="78">
        <v>400</v>
      </c>
      <c r="F8" s="100"/>
      <c r="G8" s="137"/>
      <c r="H8" s="135" t="s">
        <v>657</v>
      </c>
      <c r="I8" s="39" t="s">
        <v>436</v>
      </c>
      <c r="J8" s="78"/>
      <c r="K8" s="100"/>
      <c r="L8" s="229"/>
      <c r="M8" s="135" t="s">
        <v>197</v>
      </c>
      <c r="N8" s="39" t="s">
        <v>437</v>
      </c>
      <c r="O8" s="78"/>
      <c r="P8" s="230"/>
      <c r="Q8" s="137"/>
      <c r="R8" s="135" t="s">
        <v>197</v>
      </c>
      <c r="S8" s="39" t="s">
        <v>438</v>
      </c>
      <c r="T8" s="78"/>
      <c r="U8" s="230"/>
      <c r="V8" s="137"/>
      <c r="W8" s="147" t="s">
        <v>197</v>
      </c>
      <c r="X8" s="45" t="s">
        <v>439</v>
      </c>
      <c r="Y8" s="83"/>
      <c r="Z8" s="355"/>
      <c r="AA8" s="242"/>
      <c r="AB8" s="242"/>
      <c r="AC8" s="242"/>
      <c r="AD8" s="242"/>
      <c r="AE8" s="242"/>
    </row>
    <row r="9" spans="1:31" s="200" customFormat="1" ht="13.5" customHeight="1">
      <c r="A9" s="332"/>
      <c r="B9" s="210"/>
      <c r="C9" s="132" t="s">
        <v>198</v>
      </c>
      <c r="D9" s="162" t="s">
        <v>671</v>
      </c>
      <c r="E9" s="77">
        <v>600</v>
      </c>
      <c r="F9" s="99"/>
      <c r="G9" s="98"/>
      <c r="H9" s="126" t="s">
        <v>198</v>
      </c>
      <c r="I9" s="36" t="s">
        <v>83</v>
      </c>
      <c r="J9" s="77"/>
      <c r="K9" s="99"/>
      <c r="L9" s="125"/>
      <c r="M9" s="126" t="s">
        <v>198</v>
      </c>
      <c r="N9" s="36" t="s">
        <v>81</v>
      </c>
      <c r="O9" s="77"/>
      <c r="P9" s="154"/>
      <c r="Q9" s="98"/>
      <c r="R9" s="126" t="s">
        <v>198</v>
      </c>
      <c r="S9" s="36" t="s">
        <v>82</v>
      </c>
      <c r="T9" s="77"/>
      <c r="U9" s="154"/>
      <c r="V9" s="98"/>
      <c r="W9" s="126"/>
      <c r="X9" s="114"/>
      <c r="Y9" s="77"/>
      <c r="Z9" s="99"/>
      <c r="AA9" s="242"/>
      <c r="AB9" s="242"/>
      <c r="AC9" s="242"/>
      <c r="AD9" s="242"/>
      <c r="AE9" s="242"/>
    </row>
    <row r="10" spans="1:31" s="200" customFormat="1" ht="13.5" customHeight="1">
      <c r="A10" s="239"/>
      <c r="B10" s="210"/>
      <c r="C10" s="132" t="s">
        <v>199</v>
      </c>
      <c r="D10" s="162" t="s">
        <v>671</v>
      </c>
      <c r="E10" s="77">
        <v>2200</v>
      </c>
      <c r="F10" s="99"/>
      <c r="G10" s="98"/>
      <c r="H10" s="126" t="s">
        <v>199</v>
      </c>
      <c r="I10" s="36" t="s">
        <v>83</v>
      </c>
      <c r="J10" s="77"/>
      <c r="K10" s="99"/>
      <c r="L10" s="125"/>
      <c r="M10" s="126" t="s">
        <v>199</v>
      </c>
      <c r="N10" s="36" t="s">
        <v>81</v>
      </c>
      <c r="O10" s="77"/>
      <c r="P10" s="154"/>
      <c r="Q10" s="98"/>
      <c r="R10" s="126" t="s">
        <v>199</v>
      </c>
      <c r="S10" s="36" t="s">
        <v>82</v>
      </c>
      <c r="T10" s="77"/>
      <c r="U10" s="154"/>
      <c r="V10" s="98"/>
      <c r="W10" s="126" t="s">
        <v>199</v>
      </c>
      <c r="X10" s="114"/>
      <c r="Y10" s="77">
        <v>500</v>
      </c>
      <c r="Z10" s="99"/>
      <c r="AA10" s="242"/>
      <c r="AB10" s="242"/>
      <c r="AC10" s="242"/>
      <c r="AD10" s="242"/>
      <c r="AE10" s="242"/>
    </row>
    <row r="11" spans="1:31" s="200" customFormat="1" ht="13.5" customHeight="1">
      <c r="A11" s="330"/>
      <c r="B11" s="210"/>
      <c r="C11" s="132" t="s">
        <v>200</v>
      </c>
      <c r="D11" s="162" t="s">
        <v>671</v>
      </c>
      <c r="E11" s="77">
        <v>900</v>
      </c>
      <c r="F11" s="99"/>
      <c r="G11" s="98"/>
      <c r="H11" s="126" t="s">
        <v>200</v>
      </c>
      <c r="I11" s="36" t="s">
        <v>83</v>
      </c>
      <c r="J11" s="77"/>
      <c r="K11" s="99"/>
      <c r="L11" s="125"/>
      <c r="M11" s="126" t="s">
        <v>200</v>
      </c>
      <c r="N11" s="36" t="s">
        <v>81</v>
      </c>
      <c r="O11" s="77"/>
      <c r="P11" s="154"/>
      <c r="Q11" s="98"/>
      <c r="R11" s="126" t="s">
        <v>200</v>
      </c>
      <c r="S11" s="36" t="s">
        <v>82</v>
      </c>
      <c r="T11" s="77"/>
      <c r="U11" s="154"/>
      <c r="V11" s="98"/>
      <c r="W11" s="126"/>
      <c r="X11" s="114"/>
      <c r="Y11" s="77"/>
      <c r="Z11" s="99"/>
      <c r="AA11" s="242"/>
      <c r="AB11" s="242"/>
      <c r="AC11" s="242"/>
      <c r="AD11" s="242"/>
      <c r="AE11" s="242"/>
    </row>
    <row r="12" spans="1:31" s="200" customFormat="1" ht="13.5" customHeight="1">
      <c r="A12" s="439"/>
      <c r="B12" s="352"/>
      <c r="C12" s="353" t="s">
        <v>201</v>
      </c>
      <c r="D12" s="162" t="s">
        <v>671</v>
      </c>
      <c r="E12" s="83">
        <v>2250</v>
      </c>
      <c r="F12" s="355"/>
      <c r="G12" s="356"/>
      <c r="H12" s="147" t="s">
        <v>201</v>
      </c>
      <c r="I12" s="44" t="s">
        <v>83</v>
      </c>
      <c r="J12" s="83"/>
      <c r="K12" s="355"/>
      <c r="L12" s="248"/>
      <c r="M12" s="147" t="s">
        <v>201</v>
      </c>
      <c r="N12" s="44" t="s">
        <v>81</v>
      </c>
      <c r="O12" s="83"/>
      <c r="P12" s="357"/>
      <c r="Q12" s="356"/>
      <c r="R12" s="147" t="s">
        <v>201</v>
      </c>
      <c r="S12" s="44" t="s">
        <v>82</v>
      </c>
      <c r="T12" s="83"/>
      <c r="U12" s="357"/>
      <c r="V12" s="356"/>
      <c r="W12" s="147" t="s">
        <v>201</v>
      </c>
      <c r="X12" s="354"/>
      <c r="Y12" s="83">
        <v>150</v>
      </c>
      <c r="Z12" s="355"/>
      <c r="AA12" s="242"/>
      <c r="AB12" s="242"/>
      <c r="AC12" s="242"/>
      <c r="AD12" s="242"/>
      <c r="AE12" s="242"/>
    </row>
    <row r="13" spans="1:31" s="200" customFormat="1" ht="13.5" customHeight="1">
      <c r="A13" s="440"/>
      <c r="B13" s="210"/>
      <c r="C13" s="132" t="s">
        <v>202</v>
      </c>
      <c r="D13" s="162" t="s">
        <v>671</v>
      </c>
      <c r="E13" s="77">
        <v>1100</v>
      </c>
      <c r="F13" s="99"/>
      <c r="G13" s="98"/>
      <c r="H13" s="126" t="s">
        <v>202</v>
      </c>
      <c r="I13" s="36" t="s">
        <v>83</v>
      </c>
      <c r="J13" s="77"/>
      <c r="K13" s="99"/>
      <c r="L13" s="125"/>
      <c r="M13" s="126" t="s">
        <v>202</v>
      </c>
      <c r="N13" s="36" t="s">
        <v>81</v>
      </c>
      <c r="O13" s="77"/>
      <c r="P13" s="154"/>
      <c r="Q13" s="98"/>
      <c r="R13" s="126" t="s">
        <v>202</v>
      </c>
      <c r="S13" s="36" t="s">
        <v>82</v>
      </c>
      <c r="T13" s="77"/>
      <c r="U13" s="154"/>
      <c r="V13" s="98"/>
      <c r="W13" s="214"/>
      <c r="X13" s="215"/>
      <c r="Y13" s="77"/>
      <c r="Z13" s="99"/>
      <c r="AA13" s="242"/>
      <c r="AB13" s="242"/>
      <c r="AC13" s="242"/>
      <c r="AD13" s="242"/>
      <c r="AE13" s="242"/>
    </row>
    <row r="14" spans="1:31" s="200" customFormat="1" ht="13.5" customHeight="1">
      <c r="A14" s="330"/>
      <c r="B14" s="233"/>
      <c r="C14" s="234" t="s">
        <v>203</v>
      </c>
      <c r="D14" s="464" t="s">
        <v>677</v>
      </c>
      <c r="E14" s="80">
        <v>1050</v>
      </c>
      <c r="F14" s="102"/>
      <c r="G14" s="142"/>
      <c r="H14" s="134" t="s">
        <v>203</v>
      </c>
      <c r="I14" s="45" t="s">
        <v>564</v>
      </c>
      <c r="J14" s="80"/>
      <c r="K14" s="102"/>
      <c r="L14" s="236"/>
      <c r="M14" s="134" t="s">
        <v>203</v>
      </c>
      <c r="N14" s="45" t="s">
        <v>565</v>
      </c>
      <c r="O14" s="80"/>
      <c r="P14" s="213"/>
      <c r="Q14" s="142"/>
      <c r="R14" s="134" t="s">
        <v>203</v>
      </c>
      <c r="S14" s="45" t="s">
        <v>566</v>
      </c>
      <c r="T14" s="80"/>
      <c r="U14" s="213"/>
      <c r="V14" s="142"/>
      <c r="W14" s="134" t="s">
        <v>203</v>
      </c>
      <c r="X14" s="45" t="s">
        <v>567</v>
      </c>
      <c r="Y14" s="80"/>
      <c r="Z14" s="102"/>
      <c r="AA14" s="242"/>
      <c r="AB14" s="242"/>
      <c r="AC14" s="242"/>
      <c r="AD14" s="242"/>
      <c r="AE14" s="242"/>
    </row>
    <row r="15" spans="1:31" s="79" customFormat="1" ht="13.5" customHeight="1">
      <c r="A15" s="241"/>
      <c r="B15" s="220"/>
      <c r="C15" s="140" t="s">
        <v>722</v>
      </c>
      <c r="D15" s="141"/>
      <c r="E15" s="76">
        <f>SUM(E7:E14)</f>
        <v>9600</v>
      </c>
      <c r="F15" s="101">
        <f>SUM(F7:F14)</f>
        <v>0</v>
      </c>
      <c r="G15" s="139"/>
      <c r="H15" s="143" t="s">
        <v>722</v>
      </c>
      <c r="I15" s="141"/>
      <c r="J15" s="76">
        <f>SUM(J7:J14)</f>
        <v>750</v>
      </c>
      <c r="K15" s="101">
        <f>SUM(K7:K14)</f>
        <v>0</v>
      </c>
      <c r="L15" s="222"/>
      <c r="M15" s="143"/>
      <c r="N15" s="141"/>
      <c r="O15" s="76">
        <f>SUM(O7:O14)</f>
        <v>0</v>
      </c>
      <c r="P15" s="101">
        <f>SUM(P7:P14)</f>
        <v>0</v>
      </c>
      <c r="Q15" s="139"/>
      <c r="R15" s="143"/>
      <c r="S15" s="141"/>
      <c r="T15" s="76">
        <f>SUM(T7:T14)</f>
        <v>0</v>
      </c>
      <c r="U15" s="101">
        <f>SUM(U7:U14)</f>
        <v>0</v>
      </c>
      <c r="V15" s="139"/>
      <c r="W15" s="143" t="s">
        <v>722</v>
      </c>
      <c r="X15" s="141"/>
      <c r="Y15" s="76">
        <f>SUM(Y7:Y14)</f>
        <v>650</v>
      </c>
      <c r="Z15" s="101">
        <f>SUM(Z7:Z14)</f>
        <v>0</v>
      </c>
      <c r="AA15" s="249"/>
      <c r="AB15" s="249"/>
      <c r="AC15" s="249"/>
      <c r="AD15" s="249"/>
      <c r="AE15" s="249"/>
    </row>
    <row r="16" spans="3:31" ht="24" customHeight="1">
      <c r="C16" s="579" t="s">
        <v>384</v>
      </c>
      <c r="D16" s="579"/>
      <c r="E16" s="579"/>
      <c r="F16" s="201"/>
      <c r="H16" s="180"/>
      <c r="I16" s="202" t="s">
        <v>230</v>
      </c>
      <c r="J16" s="566">
        <f>SUM(E29,J29,O29,T29,Y29)</f>
        <v>26650</v>
      </c>
      <c r="K16" s="566"/>
      <c r="L16" s="180"/>
      <c r="M16" s="56" t="s">
        <v>231</v>
      </c>
      <c r="Y16" s="169"/>
      <c r="AA16" s="168"/>
      <c r="AB16" s="168"/>
      <c r="AC16" s="168"/>
      <c r="AD16" s="168"/>
      <c r="AE16" s="168"/>
    </row>
    <row r="17" spans="1:26" ht="13.5" customHeight="1">
      <c r="A17" s="186" t="s">
        <v>6</v>
      </c>
      <c r="B17" s="542" t="s">
        <v>7</v>
      </c>
      <c r="C17" s="545"/>
      <c r="D17" s="545"/>
      <c r="E17" s="545"/>
      <c r="F17" s="187" t="s">
        <v>333</v>
      </c>
      <c r="G17" s="542" t="s">
        <v>10</v>
      </c>
      <c r="H17" s="545"/>
      <c r="I17" s="545"/>
      <c r="J17" s="545"/>
      <c r="K17" s="187" t="s">
        <v>333</v>
      </c>
      <c r="L17" s="545" t="s">
        <v>8</v>
      </c>
      <c r="M17" s="545"/>
      <c r="N17" s="545"/>
      <c r="O17" s="545"/>
      <c r="P17" s="187" t="s">
        <v>333</v>
      </c>
      <c r="Q17" s="542" t="s">
        <v>9</v>
      </c>
      <c r="R17" s="545"/>
      <c r="S17" s="545"/>
      <c r="T17" s="545"/>
      <c r="U17" s="187" t="s">
        <v>333</v>
      </c>
      <c r="V17" s="542" t="s">
        <v>11</v>
      </c>
      <c r="W17" s="545"/>
      <c r="X17" s="545"/>
      <c r="Y17" s="545"/>
      <c r="Z17" s="187" t="s">
        <v>333</v>
      </c>
    </row>
    <row r="18" spans="1:31" s="200" customFormat="1" ht="13.5" customHeight="1">
      <c r="A18" s="205"/>
      <c r="B18" s="205"/>
      <c r="C18" s="206" t="s">
        <v>181</v>
      </c>
      <c r="D18" s="32" t="s">
        <v>665</v>
      </c>
      <c r="E18" s="511">
        <v>11250</v>
      </c>
      <c r="F18" s="159"/>
      <c r="G18" s="97"/>
      <c r="H18" s="131" t="s">
        <v>181</v>
      </c>
      <c r="I18" s="207"/>
      <c r="J18" s="11">
        <v>2100</v>
      </c>
      <c r="K18" s="159"/>
      <c r="L18" s="208"/>
      <c r="M18" s="131" t="s">
        <v>182</v>
      </c>
      <c r="N18" s="207"/>
      <c r="O18" s="11">
        <v>750</v>
      </c>
      <c r="P18" s="159"/>
      <c r="Q18" s="97"/>
      <c r="R18" s="131" t="s">
        <v>181</v>
      </c>
      <c r="S18" s="207"/>
      <c r="T18" s="511">
        <v>600</v>
      </c>
      <c r="U18" s="159"/>
      <c r="V18" s="97"/>
      <c r="W18" s="131" t="s">
        <v>702</v>
      </c>
      <c r="X18" s="207"/>
      <c r="Y18" s="11">
        <v>1050</v>
      </c>
      <c r="Z18" s="159"/>
      <c r="AA18" s="242"/>
      <c r="AB18" s="242"/>
      <c r="AC18" s="242"/>
      <c r="AD18" s="242"/>
      <c r="AE18" s="242"/>
    </row>
    <row r="19" spans="1:31" s="200" customFormat="1" ht="13.5" customHeight="1">
      <c r="A19" s="210"/>
      <c r="B19" s="210"/>
      <c r="C19" s="132" t="s">
        <v>306</v>
      </c>
      <c r="D19" s="37" t="s">
        <v>665</v>
      </c>
      <c r="E19" s="77">
        <v>1750</v>
      </c>
      <c r="F19" s="99"/>
      <c r="G19" s="98"/>
      <c r="H19" s="126"/>
      <c r="I19" s="114"/>
      <c r="J19" s="77"/>
      <c r="K19" s="154"/>
      <c r="L19" s="125"/>
      <c r="M19" s="126" t="s">
        <v>183</v>
      </c>
      <c r="N19" s="114"/>
      <c r="O19" s="77">
        <v>700</v>
      </c>
      <c r="P19" s="99"/>
      <c r="Q19" s="98"/>
      <c r="R19" s="126"/>
      <c r="S19" s="114"/>
      <c r="T19" s="77"/>
      <c r="U19" s="99"/>
      <c r="V19" s="98"/>
      <c r="W19" s="126"/>
      <c r="X19" s="114"/>
      <c r="Y19" s="77"/>
      <c r="Z19" s="99"/>
      <c r="AA19" s="242"/>
      <c r="AB19" s="242"/>
      <c r="AC19" s="242"/>
      <c r="AD19" s="242"/>
      <c r="AE19" s="242"/>
    </row>
    <row r="20" spans="1:31" s="200" customFormat="1" ht="13.5" customHeight="1">
      <c r="A20" s="210"/>
      <c r="B20" s="210"/>
      <c r="C20" s="132" t="s">
        <v>320</v>
      </c>
      <c r="D20" s="37" t="s">
        <v>665</v>
      </c>
      <c r="E20" s="77">
        <v>1700</v>
      </c>
      <c r="F20" s="99"/>
      <c r="G20" s="98"/>
      <c r="H20" s="126"/>
      <c r="I20" s="114"/>
      <c r="J20" s="77"/>
      <c r="K20" s="154"/>
      <c r="L20" s="125"/>
      <c r="M20" s="126"/>
      <c r="N20" s="114"/>
      <c r="O20" s="77"/>
      <c r="P20" s="154"/>
      <c r="Q20" s="98"/>
      <c r="R20" s="126"/>
      <c r="S20" s="114"/>
      <c r="T20" s="77"/>
      <c r="U20" s="99"/>
      <c r="V20" s="98"/>
      <c r="W20" s="126"/>
      <c r="X20" s="114"/>
      <c r="Y20" s="77"/>
      <c r="Z20" s="99"/>
      <c r="AA20" s="242"/>
      <c r="AB20" s="242"/>
      <c r="AC20" s="242"/>
      <c r="AD20" s="242"/>
      <c r="AE20" s="242"/>
    </row>
    <row r="21" spans="1:31" s="200" customFormat="1" ht="13.5" customHeight="1">
      <c r="A21" s="440"/>
      <c r="B21" s="401"/>
      <c r="C21" s="441" t="s">
        <v>279</v>
      </c>
      <c r="D21" s="162" t="s">
        <v>671</v>
      </c>
      <c r="E21" s="77">
        <v>550</v>
      </c>
      <c r="F21" s="99"/>
      <c r="G21" s="98"/>
      <c r="H21" s="442" t="s">
        <v>279</v>
      </c>
      <c r="I21" s="36" t="s">
        <v>548</v>
      </c>
      <c r="J21" s="77"/>
      <c r="K21" s="154"/>
      <c r="L21" s="125"/>
      <c r="M21" s="442" t="s">
        <v>279</v>
      </c>
      <c r="N21" s="36" t="s">
        <v>549</v>
      </c>
      <c r="O21" s="77"/>
      <c r="P21" s="154"/>
      <c r="Q21" s="98"/>
      <c r="R21" s="442" t="s">
        <v>279</v>
      </c>
      <c r="S21" s="36" t="s">
        <v>550</v>
      </c>
      <c r="T21" s="77"/>
      <c r="U21" s="99"/>
      <c r="V21" s="98"/>
      <c r="W21" s="155"/>
      <c r="X21" s="114"/>
      <c r="Y21" s="77"/>
      <c r="Z21" s="99"/>
      <c r="AA21" s="242"/>
      <c r="AB21" s="242"/>
      <c r="AC21" s="242"/>
      <c r="AD21" s="242"/>
      <c r="AE21" s="242"/>
    </row>
    <row r="22" spans="1:31" s="200" customFormat="1" ht="13.5" customHeight="1">
      <c r="A22" s="209"/>
      <c r="B22" s="401"/>
      <c r="C22" s="132" t="s">
        <v>659</v>
      </c>
      <c r="D22" s="162" t="s">
        <v>671</v>
      </c>
      <c r="E22" s="77">
        <v>650</v>
      </c>
      <c r="F22" s="99"/>
      <c r="G22" s="98"/>
      <c r="H22" s="126" t="s">
        <v>659</v>
      </c>
      <c r="I22" s="36" t="s">
        <v>548</v>
      </c>
      <c r="J22" s="77"/>
      <c r="K22" s="154"/>
      <c r="L22" s="125"/>
      <c r="M22" s="126" t="s">
        <v>659</v>
      </c>
      <c r="N22" s="36" t="s">
        <v>549</v>
      </c>
      <c r="O22" s="77"/>
      <c r="P22" s="154"/>
      <c r="Q22" s="98"/>
      <c r="R22" s="126" t="s">
        <v>659</v>
      </c>
      <c r="S22" s="36" t="s">
        <v>550</v>
      </c>
      <c r="T22" s="77"/>
      <c r="U22" s="99"/>
      <c r="V22" s="98"/>
      <c r="W22" s="155"/>
      <c r="X22" s="114"/>
      <c r="Y22" s="77"/>
      <c r="Z22" s="99"/>
      <c r="AA22" s="242"/>
      <c r="AB22" s="242"/>
      <c r="AC22" s="242"/>
      <c r="AD22" s="242"/>
      <c r="AE22" s="242"/>
    </row>
    <row r="23" spans="1:31" s="200" customFormat="1" ht="13.5" customHeight="1">
      <c r="A23" s="209"/>
      <c r="B23" s="401"/>
      <c r="C23" s="132" t="s">
        <v>660</v>
      </c>
      <c r="D23" s="162" t="s">
        <v>671</v>
      </c>
      <c r="E23" s="77">
        <v>900</v>
      </c>
      <c r="F23" s="99"/>
      <c r="G23" s="98"/>
      <c r="H23" s="126" t="s">
        <v>660</v>
      </c>
      <c r="I23" s="36" t="s">
        <v>548</v>
      </c>
      <c r="J23" s="77"/>
      <c r="K23" s="154"/>
      <c r="L23" s="125"/>
      <c r="M23" s="126" t="s">
        <v>660</v>
      </c>
      <c r="N23" s="36" t="s">
        <v>549</v>
      </c>
      <c r="O23" s="77"/>
      <c r="P23" s="154"/>
      <c r="Q23" s="98"/>
      <c r="R23" s="126" t="s">
        <v>660</v>
      </c>
      <c r="S23" s="36" t="s">
        <v>550</v>
      </c>
      <c r="T23" s="77"/>
      <c r="U23" s="99"/>
      <c r="V23" s="98"/>
      <c r="W23" s="155"/>
      <c r="X23" s="114"/>
      <c r="Y23" s="77"/>
      <c r="Z23" s="99"/>
      <c r="AA23" s="242"/>
      <c r="AB23" s="242"/>
      <c r="AC23" s="242"/>
      <c r="AD23" s="242"/>
      <c r="AE23" s="242"/>
    </row>
    <row r="24" spans="1:31" s="200" customFormat="1" ht="13.5" customHeight="1">
      <c r="A24" s="209"/>
      <c r="B24" s="401"/>
      <c r="C24" s="132" t="s">
        <v>280</v>
      </c>
      <c r="D24" s="162" t="s">
        <v>671</v>
      </c>
      <c r="E24" s="77">
        <v>650</v>
      </c>
      <c r="F24" s="99"/>
      <c r="G24" s="98"/>
      <c r="H24" s="442" t="s">
        <v>280</v>
      </c>
      <c r="I24" s="36" t="s">
        <v>548</v>
      </c>
      <c r="J24" s="77"/>
      <c r="K24" s="154"/>
      <c r="L24" s="125"/>
      <c r="M24" s="442" t="s">
        <v>280</v>
      </c>
      <c r="N24" s="36" t="s">
        <v>549</v>
      </c>
      <c r="O24" s="77"/>
      <c r="P24" s="154"/>
      <c r="Q24" s="98"/>
      <c r="R24" s="443" t="s">
        <v>280</v>
      </c>
      <c r="S24" s="36" t="s">
        <v>550</v>
      </c>
      <c r="T24" s="77"/>
      <c r="U24" s="99"/>
      <c r="V24" s="98"/>
      <c r="W24" s="155"/>
      <c r="X24" s="114"/>
      <c r="Y24" s="77"/>
      <c r="Z24" s="99"/>
      <c r="AA24" s="242"/>
      <c r="AB24" s="242"/>
      <c r="AC24" s="242"/>
      <c r="AD24" s="242"/>
      <c r="AE24" s="242"/>
    </row>
    <row r="25" spans="1:31" s="200" customFormat="1" ht="13.5" customHeight="1">
      <c r="A25" s="349"/>
      <c r="B25" s="444"/>
      <c r="C25" s="353" t="s">
        <v>661</v>
      </c>
      <c r="D25" s="162" t="s">
        <v>671</v>
      </c>
      <c r="E25" s="83">
        <v>1200</v>
      </c>
      <c r="F25" s="355"/>
      <c r="G25" s="356"/>
      <c r="H25" s="147" t="s">
        <v>661</v>
      </c>
      <c r="I25" s="44" t="s">
        <v>548</v>
      </c>
      <c r="J25" s="83"/>
      <c r="K25" s="357"/>
      <c r="L25" s="248"/>
      <c r="M25" s="147" t="s">
        <v>661</v>
      </c>
      <c r="N25" s="44" t="s">
        <v>549</v>
      </c>
      <c r="O25" s="83"/>
      <c r="P25" s="357"/>
      <c r="Q25" s="356"/>
      <c r="R25" s="147" t="s">
        <v>661</v>
      </c>
      <c r="S25" s="44" t="s">
        <v>550</v>
      </c>
      <c r="T25" s="83"/>
      <c r="U25" s="355"/>
      <c r="V25" s="356"/>
      <c r="W25" s="391"/>
      <c r="X25" s="354"/>
      <c r="Y25" s="83"/>
      <c r="Z25" s="355"/>
      <c r="AA25" s="242"/>
      <c r="AB25" s="242"/>
      <c r="AC25" s="242"/>
      <c r="AD25" s="242"/>
      <c r="AE25" s="242"/>
    </row>
    <row r="26" spans="1:26" s="242" customFormat="1" ht="13.5" customHeight="1">
      <c r="A26" s="209"/>
      <c r="B26" s="401" t="s">
        <v>658</v>
      </c>
      <c r="C26" s="132" t="s">
        <v>192</v>
      </c>
      <c r="D26" s="162" t="s">
        <v>671</v>
      </c>
      <c r="E26" s="77">
        <v>1800</v>
      </c>
      <c r="F26" s="99"/>
      <c r="G26" s="98"/>
      <c r="H26" s="126" t="s">
        <v>192</v>
      </c>
      <c r="I26" s="36" t="s">
        <v>187</v>
      </c>
      <c r="J26" s="77"/>
      <c r="K26" s="154"/>
      <c r="L26" s="125"/>
      <c r="M26" s="126" t="s">
        <v>192</v>
      </c>
      <c r="N26" s="36" t="s">
        <v>662</v>
      </c>
      <c r="O26" s="77"/>
      <c r="P26" s="154"/>
      <c r="Q26" s="98"/>
      <c r="R26" s="126" t="s">
        <v>192</v>
      </c>
      <c r="S26" s="36" t="s">
        <v>189</v>
      </c>
      <c r="T26" s="77"/>
      <c r="U26" s="99"/>
      <c r="V26" s="98"/>
      <c r="W26" s="126"/>
      <c r="X26" s="114"/>
      <c r="Y26" s="77"/>
      <c r="Z26" s="99"/>
    </row>
    <row r="27" spans="1:31" s="200" customFormat="1" ht="13.5" customHeight="1">
      <c r="A27" s="445"/>
      <c r="B27" s="446"/>
      <c r="C27" s="134" t="s">
        <v>188</v>
      </c>
      <c r="D27" s="162" t="s">
        <v>671</v>
      </c>
      <c r="E27" s="80">
        <v>550</v>
      </c>
      <c r="F27" s="102"/>
      <c r="G27" s="142"/>
      <c r="H27" s="134" t="s">
        <v>188</v>
      </c>
      <c r="I27" s="45" t="s">
        <v>187</v>
      </c>
      <c r="J27" s="80"/>
      <c r="K27" s="213"/>
      <c r="L27" s="236"/>
      <c r="M27" s="134" t="s">
        <v>188</v>
      </c>
      <c r="N27" s="45" t="s">
        <v>662</v>
      </c>
      <c r="O27" s="80"/>
      <c r="P27" s="213"/>
      <c r="Q27" s="142"/>
      <c r="R27" s="134" t="s">
        <v>188</v>
      </c>
      <c r="S27" s="45" t="s">
        <v>189</v>
      </c>
      <c r="T27" s="80"/>
      <c r="U27" s="102"/>
      <c r="V27" s="142"/>
      <c r="W27" s="134"/>
      <c r="X27" s="237"/>
      <c r="Y27" s="80"/>
      <c r="Z27" s="102"/>
      <c r="AA27" s="242"/>
      <c r="AB27" s="242"/>
      <c r="AC27" s="242"/>
      <c r="AD27" s="242"/>
      <c r="AE27" s="242"/>
    </row>
    <row r="28" spans="1:31" s="200" customFormat="1" ht="13.5" customHeight="1">
      <c r="A28" s="447"/>
      <c r="B28" s="401"/>
      <c r="C28" s="126" t="s">
        <v>270</v>
      </c>
      <c r="D28" s="464" t="s">
        <v>677</v>
      </c>
      <c r="E28" s="77">
        <v>450</v>
      </c>
      <c r="F28" s="99"/>
      <c r="G28" s="98"/>
      <c r="H28" s="126" t="s">
        <v>270</v>
      </c>
      <c r="I28" s="36" t="s">
        <v>690</v>
      </c>
      <c r="J28" s="77"/>
      <c r="K28" s="154"/>
      <c r="L28" s="125"/>
      <c r="M28" s="126" t="s">
        <v>270</v>
      </c>
      <c r="N28" s="36" t="s">
        <v>689</v>
      </c>
      <c r="O28" s="77"/>
      <c r="P28" s="154"/>
      <c r="Q28" s="98"/>
      <c r="R28" s="126" t="s">
        <v>270</v>
      </c>
      <c r="S28" s="36" t="s">
        <v>688</v>
      </c>
      <c r="T28" s="77"/>
      <c r="U28" s="99"/>
      <c r="V28" s="98"/>
      <c r="W28" s="126" t="s">
        <v>270</v>
      </c>
      <c r="X28" s="36" t="s">
        <v>687</v>
      </c>
      <c r="Y28" s="77"/>
      <c r="Z28" s="99"/>
      <c r="AA28" s="242"/>
      <c r="AB28" s="242"/>
      <c r="AC28" s="242"/>
      <c r="AD28" s="242"/>
      <c r="AE28" s="242"/>
    </row>
    <row r="29" spans="1:31" s="79" customFormat="1" ht="13.5" customHeight="1">
      <c r="A29" s="241"/>
      <c r="B29" s="220"/>
      <c r="C29" s="140" t="s">
        <v>722</v>
      </c>
      <c r="D29" s="141"/>
      <c r="E29" s="76">
        <f>SUM(E18:E28)</f>
        <v>21450</v>
      </c>
      <c r="F29" s="101">
        <f>SUM(F18:F28)</f>
        <v>0</v>
      </c>
      <c r="G29" s="139"/>
      <c r="H29" s="143" t="s">
        <v>722</v>
      </c>
      <c r="I29" s="141"/>
      <c r="J29" s="76">
        <f>SUM(J18:J28)</f>
        <v>2100</v>
      </c>
      <c r="K29" s="101">
        <f>SUM(K18:K28)</f>
        <v>0</v>
      </c>
      <c r="L29" s="222"/>
      <c r="M29" s="143" t="s">
        <v>722</v>
      </c>
      <c r="N29" s="141"/>
      <c r="O29" s="76">
        <f>SUM(O18:O28)</f>
        <v>1450</v>
      </c>
      <c r="P29" s="101">
        <f>SUM(P18:P28)</f>
        <v>0</v>
      </c>
      <c r="Q29" s="139"/>
      <c r="R29" s="143" t="s">
        <v>722</v>
      </c>
      <c r="S29" s="141"/>
      <c r="T29" s="76">
        <f>SUM(T18:T28)</f>
        <v>600</v>
      </c>
      <c r="U29" s="101">
        <f>SUM(U18:U28)</f>
        <v>0</v>
      </c>
      <c r="V29" s="139"/>
      <c r="W29" s="143" t="s">
        <v>722</v>
      </c>
      <c r="X29" s="141"/>
      <c r="Y29" s="76">
        <f>SUM(Y18:Y28)</f>
        <v>1050</v>
      </c>
      <c r="Z29" s="101">
        <f>SUM(Z18:Z28)</f>
        <v>0</v>
      </c>
      <c r="AA29" s="249"/>
      <c r="AB29" s="249"/>
      <c r="AC29" s="249"/>
      <c r="AD29" s="249"/>
      <c r="AE29" s="249"/>
    </row>
    <row r="30" spans="1:21" s="249" customFormat="1" ht="23.25" customHeight="1">
      <c r="A30" s="169"/>
      <c r="B30" s="169"/>
      <c r="C30" s="579" t="s">
        <v>385</v>
      </c>
      <c r="D30" s="579"/>
      <c r="E30" s="579"/>
      <c r="F30" s="201"/>
      <c r="G30" s="169"/>
      <c r="H30" s="180"/>
      <c r="I30" s="202" t="s">
        <v>5</v>
      </c>
      <c r="J30" s="566">
        <f>SUM(E39,J39,O39,T39,Y39)</f>
        <v>8350</v>
      </c>
      <c r="K30" s="566"/>
      <c r="L30" s="180"/>
      <c r="M30" s="56" t="s">
        <v>4</v>
      </c>
      <c r="N30" s="169"/>
      <c r="O30" s="79"/>
      <c r="P30" s="169"/>
      <c r="Q30" s="169"/>
      <c r="R30" s="169"/>
      <c r="S30" s="169"/>
      <c r="T30" s="79"/>
      <c r="U30" s="169"/>
    </row>
    <row r="31" spans="1:26" ht="13.5" customHeight="1">
      <c r="A31" s="186" t="s">
        <v>6</v>
      </c>
      <c r="B31" s="542" t="s">
        <v>7</v>
      </c>
      <c r="C31" s="545"/>
      <c r="D31" s="545"/>
      <c r="E31" s="545"/>
      <c r="F31" s="187" t="s">
        <v>333</v>
      </c>
      <c r="G31" s="542" t="s">
        <v>10</v>
      </c>
      <c r="H31" s="545"/>
      <c r="I31" s="545"/>
      <c r="J31" s="545"/>
      <c r="K31" s="187" t="s">
        <v>333</v>
      </c>
      <c r="L31" s="545" t="s">
        <v>8</v>
      </c>
      <c r="M31" s="545"/>
      <c r="N31" s="545"/>
      <c r="O31" s="545"/>
      <c r="P31" s="187" t="s">
        <v>333</v>
      </c>
      <c r="Q31" s="542" t="s">
        <v>9</v>
      </c>
      <c r="R31" s="545"/>
      <c r="S31" s="545"/>
      <c r="T31" s="545"/>
      <c r="U31" s="187" t="s">
        <v>333</v>
      </c>
      <c r="V31" s="542" t="s">
        <v>11</v>
      </c>
      <c r="W31" s="545"/>
      <c r="X31" s="545"/>
      <c r="Y31" s="545"/>
      <c r="Z31" s="187" t="s">
        <v>333</v>
      </c>
    </row>
    <row r="32" spans="1:31" s="429" customFormat="1" ht="13.5" customHeight="1">
      <c r="A32" s="295"/>
      <c r="B32" s="205" t="s">
        <v>663</v>
      </c>
      <c r="C32" s="206" t="s">
        <v>184</v>
      </c>
      <c r="D32" s="38" t="s">
        <v>684</v>
      </c>
      <c r="E32" s="11">
        <v>2000</v>
      </c>
      <c r="F32" s="159"/>
      <c r="G32" s="97"/>
      <c r="H32" s="131" t="s">
        <v>184</v>
      </c>
      <c r="I32" s="32" t="s">
        <v>444</v>
      </c>
      <c r="J32" s="11"/>
      <c r="K32" s="159"/>
      <c r="L32" s="208"/>
      <c r="M32" s="131" t="s">
        <v>184</v>
      </c>
      <c r="N32" s="32" t="s">
        <v>401</v>
      </c>
      <c r="O32" s="11">
        <v>900</v>
      </c>
      <c r="P32" s="159"/>
      <c r="Q32" s="97"/>
      <c r="R32" s="131" t="s">
        <v>184</v>
      </c>
      <c r="S32" s="32"/>
      <c r="T32" s="11">
        <v>600</v>
      </c>
      <c r="U32" s="392"/>
      <c r="V32" s="97"/>
      <c r="W32" s="131" t="s">
        <v>184</v>
      </c>
      <c r="X32" s="39" t="s">
        <v>556</v>
      </c>
      <c r="Y32" s="11"/>
      <c r="Z32" s="151"/>
      <c r="AA32" s="369"/>
      <c r="AB32" s="369"/>
      <c r="AC32" s="369"/>
      <c r="AD32" s="369"/>
      <c r="AE32" s="369"/>
    </row>
    <row r="33" spans="1:31" s="429" customFormat="1" ht="13.5" customHeight="1">
      <c r="A33" s="106"/>
      <c r="B33" s="228" t="s">
        <v>664</v>
      </c>
      <c r="C33" s="225" t="s">
        <v>185</v>
      </c>
      <c r="D33" s="162" t="s">
        <v>671</v>
      </c>
      <c r="E33" s="78">
        <v>100</v>
      </c>
      <c r="F33" s="100"/>
      <c r="G33" s="137"/>
      <c r="H33" s="135" t="s">
        <v>185</v>
      </c>
      <c r="I33" s="39" t="s">
        <v>187</v>
      </c>
      <c r="J33" s="78"/>
      <c r="K33" s="230"/>
      <c r="L33" s="229"/>
      <c r="M33" s="135" t="s">
        <v>185</v>
      </c>
      <c r="N33" s="39" t="s">
        <v>662</v>
      </c>
      <c r="O33" s="39"/>
      <c r="P33" s="230"/>
      <c r="Q33" s="137"/>
      <c r="R33" s="135" t="s">
        <v>185</v>
      </c>
      <c r="S33" s="39" t="s">
        <v>186</v>
      </c>
      <c r="T33" s="78"/>
      <c r="U33" s="421"/>
      <c r="V33" s="137"/>
      <c r="W33" s="135"/>
      <c r="X33" s="231"/>
      <c r="Y33" s="78"/>
      <c r="Z33" s="230"/>
      <c r="AA33" s="369"/>
      <c r="AB33" s="369"/>
      <c r="AC33" s="369"/>
      <c r="AD33" s="369"/>
      <c r="AE33" s="369"/>
    </row>
    <row r="34" spans="1:31" s="429" customFormat="1" ht="13.5" customHeight="1">
      <c r="A34" s="209"/>
      <c r="B34" s="210"/>
      <c r="C34" s="132" t="s">
        <v>193</v>
      </c>
      <c r="D34" s="162" t="s">
        <v>671</v>
      </c>
      <c r="E34" s="512">
        <v>3800</v>
      </c>
      <c r="F34" s="99"/>
      <c r="G34" s="98"/>
      <c r="H34" s="126" t="s">
        <v>193</v>
      </c>
      <c r="I34" s="36" t="s">
        <v>187</v>
      </c>
      <c r="J34" s="77"/>
      <c r="K34" s="154"/>
      <c r="L34" s="125"/>
      <c r="M34" s="126" t="s">
        <v>193</v>
      </c>
      <c r="N34" s="36" t="s">
        <v>662</v>
      </c>
      <c r="O34" s="77"/>
      <c r="P34" s="154"/>
      <c r="Q34" s="98"/>
      <c r="R34" s="126" t="s">
        <v>193</v>
      </c>
      <c r="S34" s="36" t="s">
        <v>189</v>
      </c>
      <c r="T34" s="77"/>
      <c r="U34" s="405"/>
      <c r="V34" s="98"/>
      <c r="W34" s="126" t="s">
        <v>194</v>
      </c>
      <c r="X34" s="114"/>
      <c r="Y34" s="77">
        <v>150</v>
      </c>
      <c r="Z34" s="99"/>
      <c r="AA34" s="369"/>
      <c r="AB34" s="369"/>
      <c r="AC34" s="369"/>
      <c r="AD34" s="369"/>
      <c r="AE34" s="369"/>
    </row>
    <row r="35" spans="1:31" s="429" customFormat="1" ht="13.5" customHeight="1">
      <c r="A35" s="209"/>
      <c r="B35" s="210"/>
      <c r="C35" s="132" t="s">
        <v>273</v>
      </c>
      <c r="D35" s="162" t="s">
        <v>671</v>
      </c>
      <c r="E35" s="77">
        <v>350</v>
      </c>
      <c r="F35" s="99"/>
      <c r="G35" s="98"/>
      <c r="H35" s="126" t="s">
        <v>273</v>
      </c>
      <c r="I35" s="36" t="s">
        <v>187</v>
      </c>
      <c r="J35" s="77"/>
      <c r="K35" s="154"/>
      <c r="L35" s="125"/>
      <c r="M35" s="126" t="s">
        <v>273</v>
      </c>
      <c r="N35" s="36" t="s">
        <v>662</v>
      </c>
      <c r="O35" s="77"/>
      <c r="P35" s="154"/>
      <c r="Q35" s="98"/>
      <c r="R35" s="126" t="s">
        <v>273</v>
      </c>
      <c r="S35" s="36" t="s">
        <v>189</v>
      </c>
      <c r="T35" s="77"/>
      <c r="U35" s="405"/>
      <c r="V35" s="98"/>
      <c r="W35" s="126" t="s">
        <v>273</v>
      </c>
      <c r="X35" s="114"/>
      <c r="Y35" s="77">
        <v>100</v>
      </c>
      <c r="Z35" s="99"/>
      <c r="AA35" s="369"/>
      <c r="AB35" s="369"/>
      <c r="AC35" s="369"/>
      <c r="AD35" s="369"/>
      <c r="AE35" s="369"/>
    </row>
    <row r="36" spans="1:31" ht="13.5" customHeight="1">
      <c r="A36" s="349"/>
      <c r="B36" s="233"/>
      <c r="C36" s="234" t="s">
        <v>274</v>
      </c>
      <c r="D36" s="162" t="s">
        <v>671</v>
      </c>
      <c r="E36" s="80">
        <v>150</v>
      </c>
      <c r="F36" s="102"/>
      <c r="G36" s="142"/>
      <c r="H36" s="134" t="s">
        <v>274</v>
      </c>
      <c r="I36" s="448" t="s">
        <v>187</v>
      </c>
      <c r="J36" s="80"/>
      <c r="K36" s="213"/>
      <c r="L36" s="236"/>
      <c r="M36" s="134" t="s">
        <v>274</v>
      </c>
      <c r="N36" s="448" t="s">
        <v>662</v>
      </c>
      <c r="O36" s="80"/>
      <c r="P36" s="213"/>
      <c r="Q36" s="142"/>
      <c r="R36" s="134" t="s">
        <v>274</v>
      </c>
      <c r="S36" s="448" t="s">
        <v>189</v>
      </c>
      <c r="T36" s="80"/>
      <c r="U36" s="410"/>
      <c r="V36" s="142"/>
      <c r="W36" s="134"/>
      <c r="X36" s="449"/>
      <c r="Y36" s="80"/>
      <c r="Z36" s="213"/>
      <c r="AA36" s="168"/>
      <c r="AB36" s="168"/>
      <c r="AC36" s="168"/>
      <c r="AD36" s="168"/>
      <c r="AE36" s="168"/>
    </row>
    <row r="37" spans="1:31" ht="13.5" customHeight="1">
      <c r="A37" s="450"/>
      <c r="B37" s="352"/>
      <c r="C37" s="353" t="s">
        <v>190</v>
      </c>
      <c r="D37" s="448" t="s">
        <v>555</v>
      </c>
      <c r="E37" s="83">
        <v>100</v>
      </c>
      <c r="F37" s="355"/>
      <c r="G37" s="356"/>
      <c r="H37" s="147" t="s">
        <v>190</v>
      </c>
      <c r="I37" s="448" t="s">
        <v>392</v>
      </c>
      <c r="J37" s="83"/>
      <c r="K37" s="357"/>
      <c r="L37" s="248"/>
      <c r="M37" s="147"/>
      <c r="N37" s="448"/>
      <c r="O37" s="83"/>
      <c r="P37" s="357"/>
      <c r="Q37" s="356"/>
      <c r="R37" s="147"/>
      <c r="S37" s="448"/>
      <c r="T37" s="83"/>
      <c r="U37" s="407"/>
      <c r="V37" s="356"/>
      <c r="W37" s="147"/>
      <c r="X37" s="354"/>
      <c r="Y37" s="83"/>
      <c r="Z37" s="357"/>
      <c r="AA37" s="168"/>
      <c r="AB37" s="168"/>
      <c r="AC37" s="168"/>
      <c r="AD37" s="168"/>
      <c r="AE37" s="168"/>
    </row>
    <row r="38" spans="1:31" ht="13.5" customHeight="1">
      <c r="A38" s="209"/>
      <c r="B38" s="210"/>
      <c r="C38" s="132" t="s">
        <v>191</v>
      </c>
      <c r="D38" s="448" t="s">
        <v>555</v>
      </c>
      <c r="E38" s="77">
        <v>100</v>
      </c>
      <c r="F38" s="99"/>
      <c r="G38" s="98"/>
      <c r="H38" s="126" t="s">
        <v>191</v>
      </c>
      <c r="I38" s="448" t="s">
        <v>392</v>
      </c>
      <c r="J38" s="77"/>
      <c r="K38" s="154"/>
      <c r="L38" s="125"/>
      <c r="M38" s="126"/>
      <c r="N38" s="448"/>
      <c r="O38" s="77"/>
      <c r="P38" s="154"/>
      <c r="Q38" s="98"/>
      <c r="R38" s="126"/>
      <c r="S38" s="448"/>
      <c r="T38" s="77"/>
      <c r="U38" s="405"/>
      <c r="V38" s="98"/>
      <c r="W38" s="126"/>
      <c r="X38" s="114"/>
      <c r="Y38" s="77"/>
      <c r="Z38" s="154"/>
      <c r="AA38" s="168"/>
      <c r="AB38" s="168"/>
      <c r="AC38" s="168"/>
      <c r="AD38" s="168"/>
      <c r="AE38" s="168"/>
    </row>
    <row r="39" spans="1:31" ht="13.5">
      <c r="A39" s="241"/>
      <c r="B39" s="241"/>
      <c r="C39" s="140" t="s">
        <v>722</v>
      </c>
      <c r="D39" s="141"/>
      <c r="E39" s="76">
        <f>SUM(E32:E38)</f>
        <v>6600</v>
      </c>
      <c r="F39" s="101">
        <f>SUM(F32:F38)</f>
        <v>0</v>
      </c>
      <c r="G39" s="139"/>
      <c r="H39" s="143"/>
      <c r="I39" s="141"/>
      <c r="J39" s="76">
        <f>SUM(J32:J38)</f>
        <v>0</v>
      </c>
      <c r="K39" s="101">
        <f>SUM(K32:K38)</f>
        <v>0</v>
      </c>
      <c r="L39" s="222"/>
      <c r="M39" s="143" t="s">
        <v>722</v>
      </c>
      <c r="N39" s="141"/>
      <c r="O39" s="76">
        <f>SUM(O32:O38)</f>
        <v>900</v>
      </c>
      <c r="P39" s="101">
        <f>SUM(P32:P38)</f>
        <v>0</v>
      </c>
      <c r="Q39" s="139"/>
      <c r="R39" s="143" t="s">
        <v>722</v>
      </c>
      <c r="S39" s="141"/>
      <c r="T39" s="76">
        <f>SUM(T32:T38)</f>
        <v>600</v>
      </c>
      <c r="U39" s="161">
        <f>SUM(U32:U38)</f>
        <v>0</v>
      </c>
      <c r="V39" s="139"/>
      <c r="W39" s="143" t="s">
        <v>722</v>
      </c>
      <c r="X39" s="141"/>
      <c r="Y39" s="76">
        <f>SUM(Y32:Y38)</f>
        <v>250</v>
      </c>
      <c r="Z39" s="101">
        <f>SUM(Z32:Z38)</f>
        <v>0</v>
      </c>
      <c r="AA39" s="168"/>
      <c r="AB39" s="168"/>
      <c r="AC39" s="168"/>
      <c r="AD39" s="168"/>
      <c r="AE39" s="168"/>
    </row>
    <row r="40" spans="1:31" ht="11.25" customHeight="1">
      <c r="A40" s="193"/>
      <c r="B40" s="249"/>
      <c r="C40" s="243"/>
      <c r="D40" s="243"/>
      <c r="E40" s="244"/>
      <c r="F40" s="222"/>
      <c r="G40" s="246"/>
      <c r="H40" s="468"/>
      <c r="I40" s="247"/>
      <c r="J40" s="244"/>
      <c r="K40" s="246"/>
      <c r="L40" s="246"/>
      <c r="M40" s="247"/>
      <c r="N40" s="247"/>
      <c r="O40" s="244"/>
      <c r="P40" s="246"/>
      <c r="Q40" s="246"/>
      <c r="R40" s="247"/>
      <c r="S40" s="247"/>
      <c r="T40" s="244"/>
      <c r="U40" s="246"/>
      <c r="V40" s="451"/>
      <c r="W40" s="452"/>
      <c r="X40" s="452"/>
      <c r="Y40" s="453"/>
      <c r="Z40" s="454"/>
      <c r="AA40" s="168"/>
      <c r="AB40" s="168"/>
      <c r="AC40" s="168"/>
      <c r="AD40" s="168"/>
      <c r="AE40" s="168"/>
    </row>
    <row r="41" spans="1:31" ht="13.5">
      <c r="A41" s="455" t="s">
        <v>277</v>
      </c>
      <c r="B41" s="431"/>
      <c r="C41" s="364" t="s">
        <v>723</v>
      </c>
      <c r="D41" s="457"/>
      <c r="E41" s="458"/>
      <c r="G41" s="460"/>
      <c r="I41" s="459" t="s">
        <v>326</v>
      </c>
      <c r="J41" s="461"/>
      <c r="K41" s="460"/>
      <c r="L41" s="278"/>
      <c r="M41" s="278"/>
      <c r="N41" s="278"/>
      <c r="O41" s="193"/>
      <c r="P41" s="278"/>
      <c r="Q41" s="278"/>
      <c r="R41" s="278"/>
      <c r="S41" s="278"/>
      <c r="T41" s="193"/>
      <c r="U41" s="278"/>
      <c r="V41" s="278"/>
      <c r="W41" s="278"/>
      <c r="X41" s="278"/>
      <c r="Y41" s="193"/>
      <c r="Z41" s="194"/>
      <c r="AA41" s="168"/>
      <c r="AB41" s="168"/>
      <c r="AC41" s="168"/>
      <c r="AD41" s="168"/>
      <c r="AE41" s="168"/>
    </row>
    <row r="42" spans="1:31" ht="10.5" customHeight="1">
      <c r="A42" s="199"/>
      <c r="B42" s="311"/>
      <c r="C42" s="281"/>
      <c r="D42" s="281"/>
      <c r="E42" s="344"/>
      <c r="F42" s="310"/>
      <c r="G42" s="310"/>
      <c r="H42" s="310"/>
      <c r="I42" s="310"/>
      <c r="J42" s="309"/>
      <c r="K42" s="310"/>
      <c r="L42" s="310"/>
      <c r="M42" s="310"/>
      <c r="N42" s="310"/>
      <c r="O42" s="309"/>
      <c r="P42" s="310"/>
      <c r="Q42" s="310"/>
      <c r="R42" s="310"/>
      <c r="S42" s="310"/>
      <c r="T42" s="309"/>
      <c r="U42" s="310"/>
      <c r="V42" s="310"/>
      <c r="W42" s="310"/>
      <c r="X42" s="310"/>
      <c r="Y42" s="309"/>
      <c r="Z42" s="507" t="s">
        <v>729</v>
      </c>
      <c r="AA42" s="168"/>
      <c r="AB42" s="168"/>
      <c r="AC42" s="168"/>
      <c r="AD42" s="168"/>
      <c r="AE42" s="168"/>
    </row>
    <row r="43" spans="1:31" ht="18.75" customHeight="1">
      <c r="A43" s="500" t="str">
        <f>'P1表紙'!A40</f>
        <v>平成29年前期（6月1日以降）</v>
      </c>
      <c r="AA43" s="456"/>
      <c r="AB43" s="168"/>
      <c r="AC43" s="168"/>
      <c r="AD43" s="168"/>
      <c r="AE43" s="168"/>
    </row>
    <row r="44" spans="1:31" ht="13.5">
      <c r="A44" s="168"/>
      <c r="B44" s="242"/>
      <c r="C44" s="418"/>
      <c r="D44" s="418"/>
      <c r="E44" s="419"/>
      <c r="F44" s="168"/>
      <c r="G44" s="168"/>
      <c r="H44" s="168"/>
      <c r="I44" s="168"/>
      <c r="J44" s="249"/>
      <c r="K44" s="168"/>
      <c r="L44" s="168"/>
      <c r="M44" s="168"/>
      <c r="N44" s="168"/>
      <c r="O44" s="249"/>
      <c r="P44" s="168"/>
      <c r="Q44" s="168"/>
      <c r="R44" s="168"/>
      <c r="S44" s="168"/>
      <c r="T44" s="249"/>
      <c r="U44" s="168"/>
      <c r="V44" s="168"/>
      <c r="W44" s="168"/>
      <c r="X44" s="168"/>
      <c r="Y44" s="249"/>
      <c r="Z44" s="168"/>
      <c r="AA44" s="168"/>
      <c r="AB44" s="168"/>
      <c r="AC44" s="168"/>
      <c r="AD44" s="168"/>
      <c r="AE44" s="168"/>
    </row>
    <row r="45" spans="1:31" ht="13.5">
      <c r="A45" s="168"/>
      <c r="B45" s="242"/>
      <c r="C45" s="418"/>
      <c r="D45" s="418"/>
      <c r="E45" s="419"/>
      <c r="F45" s="168"/>
      <c r="G45" s="168"/>
      <c r="H45" s="168"/>
      <c r="I45" s="168"/>
      <c r="J45" s="249"/>
      <c r="K45" s="168"/>
      <c r="L45" s="168"/>
      <c r="M45" s="168"/>
      <c r="N45" s="168"/>
      <c r="O45" s="249"/>
      <c r="P45" s="168"/>
      <c r="Q45" s="168"/>
      <c r="R45" s="168"/>
      <c r="S45" s="168"/>
      <c r="T45" s="249"/>
      <c r="U45" s="168"/>
      <c r="V45" s="168"/>
      <c r="W45" s="168"/>
      <c r="X45" s="168"/>
      <c r="Y45" s="249"/>
      <c r="Z45" s="168"/>
      <c r="AA45" s="168"/>
      <c r="AB45" s="168"/>
      <c r="AC45" s="168"/>
      <c r="AD45" s="168"/>
      <c r="AE45" s="168"/>
    </row>
    <row r="46" spans="2:25" ht="13.5">
      <c r="B46" s="169"/>
      <c r="C46" s="169"/>
      <c r="D46" s="169"/>
      <c r="E46" s="169"/>
      <c r="J46" s="169"/>
      <c r="O46" s="169"/>
      <c r="T46" s="169"/>
      <c r="Y46" s="169"/>
    </row>
    <row r="47" spans="2:25" ht="13.5">
      <c r="B47" s="169"/>
      <c r="C47" s="169"/>
      <c r="D47" s="169"/>
      <c r="E47" s="169"/>
      <c r="J47" s="169"/>
      <c r="O47" s="169"/>
      <c r="T47" s="169"/>
      <c r="Y47" s="169"/>
    </row>
    <row r="48" spans="2:25" ht="13.5">
      <c r="B48" s="169"/>
      <c r="C48" s="169"/>
      <c r="D48" s="169"/>
      <c r="E48" s="169"/>
      <c r="J48" s="169"/>
      <c r="O48" s="169"/>
      <c r="T48" s="169"/>
      <c r="Y48" s="169"/>
    </row>
    <row r="49" spans="2:25" ht="13.5">
      <c r="B49" s="169"/>
      <c r="C49" s="169"/>
      <c r="D49" s="169"/>
      <c r="E49" s="169"/>
      <c r="J49" s="169"/>
      <c r="O49" s="169"/>
      <c r="T49" s="169"/>
      <c r="Y49" s="169"/>
    </row>
    <row r="50" spans="2:25" ht="13.5">
      <c r="B50" s="169"/>
      <c r="C50" s="169"/>
      <c r="D50" s="169"/>
      <c r="E50" s="169"/>
      <c r="J50" s="169"/>
      <c r="O50" s="169"/>
      <c r="T50" s="169"/>
      <c r="Y50" s="169"/>
    </row>
    <row r="51" spans="1:25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O51" s="169"/>
      <c r="T51" s="169"/>
      <c r="Y51" s="169"/>
    </row>
    <row r="52" spans="1:25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O52" s="169"/>
      <c r="T52" s="169"/>
      <c r="Y52" s="169"/>
    </row>
    <row r="53" spans="1:25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O53" s="169"/>
      <c r="T53" s="169"/>
      <c r="Y53" s="169"/>
    </row>
    <row r="54" spans="1:25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O54" s="169"/>
      <c r="T54" s="169"/>
      <c r="Y54" s="169"/>
    </row>
    <row r="55" spans="1:25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O55" s="169"/>
      <c r="T55" s="169"/>
      <c r="Y55" s="169"/>
    </row>
    <row r="56" spans="1:25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O56" s="169"/>
      <c r="T56" s="169"/>
      <c r="Y56" s="169"/>
    </row>
    <row r="57" spans="1:25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O57" s="169"/>
      <c r="T57" s="169"/>
      <c r="Y57" s="169"/>
    </row>
    <row r="58" spans="1:25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O58" s="169"/>
      <c r="T58" s="169"/>
      <c r="Y58" s="169"/>
    </row>
    <row r="59" spans="1:25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O59" s="169"/>
      <c r="T59" s="169"/>
      <c r="Y59" s="169"/>
    </row>
    <row r="60" spans="1:25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O60" s="169"/>
      <c r="T60" s="169"/>
      <c r="Y60" s="169"/>
    </row>
    <row r="61" spans="1:25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O61" s="169"/>
      <c r="T61" s="169"/>
      <c r="Y61" s="169"/>
    </row>
    <row r="62" spans="1:25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O62" s="169"/>
      <c r="T62" s="169"/>
      <c r="Y62" s="169"/>
    </row>
    <row r="63" spans="1:25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O63" s="169"/>
      <c r="T63" s="169"/>
      <c r="Y63" s="169"/>
    </row>
    <row r="64" spans="1:25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O64" s="169"/>
      <c r="T64" s="169"/>
      <c r="Y64" s="169"/>
    </row>
    <row r="65" spans="1:25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O65" s="169"/>
      <c r="T65" s="169"/>
      <c r="Y65" s="169"/>
    </row>
    <row r="66" spans="1:25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O66" s="169"/>
      <c r="T66" s="169"/>
      <c r="Y66" s="169"/>
    </row>
    <row r="67" spans="1:25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O67" s="169"/>
      <c r="T67" s="169"/>
      <c r="Y67" s="169"/>
    </row>
    <row r="68" spans="1:25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O68" s="169"/>
      <c r="T68" s="169"/>
      <c r="Y68" s="169"/>
    </row>
    <row r="69" spans="1:25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O69" s="169"/>
      <c r="T69" s="169"/>
      <c r="Y69" s="169"/>
    </row>
    <row r="70" spans="1:25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O70" s="169"/>
      <c r="T70" s="169"/>
      <c r="Y70" s="169"/>
    </row>
    <row r="71" spans="1:25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O71" s="169"/>
      <c r="T71" s="169"/>
      <c r="Y71" s="169"/>
    </row>
    <row r="72" spans="1:25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O72" s="169"/>
      <c r="T72" s="169"/>
      <c r="Y72" s="169"/>
    </row>
    <row r="73" spans="1:25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O73" s="169"/>
      <c r="T73" s="169"/>
      <c r="Y73" s="169"/>
    </row>
    <row r="74" spans="1:25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O74" s="169"/>
      <c r="T74" s="169"/>
      <c r="Y74" s="169"/>
    </row>
    <row r="75" spans="1:25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O75" s="169"/>
      <c r="T75" s="169"/>
      <c r="Y75" s="169"/>
    </row>
    <row r="76" spans="1:25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O76" s="169"/>
      <c r="T76" s="169"/>
      <c r="Y76" s="169"/>
    </row>
    <row r="77" spans="1:25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O77" s="169"/>
      <c r="T77" s="169"/>
      <c r="Y77" s="169"/>
    </row>
    <row r="78" spans="1:25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O78" s="169"/>
      <c r="T78" s="169"/>
      <c r="Y78" s="169"/>
    </row>
    <row r="79" spans="1:25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O79" s="169"/>
      <c r="T79" s="169"/>
      <c r="Y79" s="169"/>
    </row>
    <row r="80" spans="1:25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O80" s="169"/>
      <c r="T80" s="169"/>
      <c r="Y80" s="169"/>
    </row>
    <row r="81" spans="1:25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O81" s="169"/>
      <c r="T81" s="169"/>
      <c r="Y81" s="169"/>
    </row>
    <row r="82" spans="1:25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O82" s="169"/>
      <c r="T82" s="169"/>
      <c r="Y82" s="169"/>
    </row>
    <row r="83" spans="1:25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O83" s="169"/>
      <c r="T83" s="169"/>
      <c r="Y83" s="169"/>
    </row>
    <row r="84" spans="1:25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O84" s="169"/>
      <c r="T84" s="169"/>
      <c r="Y84" s="169"/>
    </row>
    <row r="85" spans="1:25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O85" s="169"/>
      <c r="T85" s="169"/>
      <c r="Y85" s="169"/>
    </row>
    <row r="86" spans="1:25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O86" s="169"/>
      <c r="T86" s="169"/>
      <c r="Y86" s="169"/>
    </row>
    <row r="87" spans="1:25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O87" s="169"/>
      <c r="T87" s="169"/>
      <c r="Y87" s="169"/>
    </row>
    <row r="88" spans="1:25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O88" s="169"/>
      <c r="T88" s="169"/>
      <c r="Y88" s="169"/>
    </row>
    <row r="89" spans="1:45" ht="13.5">
      <c r="A89" s="168"/>
      <c r="B89" s="242"/>
      <c r="C89" s="418"/>
      <c r="D89" s="418"/>
      <c r="E89" s="419"/>
      <c r="F89" s="168"/>
      <c r="G89" s="168"/>
      <c r="H89" s="168"/>
      <c r="I89" s="168"/>
      <c r="J89" s="249"/>
      <c r="K89" s="168"/>
      <c r="L89" s="168"/>
      <c r="M89" s="168"/>
      <c r="N89" s="168"/>
      <c r="O89" s="249"/>
      <c r="P89" s="168"/>
      <c r="Q89" s="168"/>
      <c r="R89" s="168"/>
      <c r="S89" s="168"/>
      <c r="T89" s="249"/>
      <c r="U89" s="168"/>
      <c r="V89" s="168"/>
      <c r="W89" s="168"/>
      <c r="X89" s="168"/>
      <c r="Y89" s="249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</row>
    <row r="90" spans="1:45" ht="13.5">
      <c r="A90" s="168"/>
      <c r="B90" s="242"/>
      <c r="C90" s="418"/>
      <c r="D90" s="418"/>
      <c r="E90" s="419"/>
      <c r="F90" s="168"/>
      <c r="G90" s="168"/>
      <c r="H90" s="168"/>
      <c r="I90" s="168"/>
      <c r="J90" s="249"/>
      <c r="K90" s="168"/>
      <c r="L90" s="168"/>
      <c r="M90" s="168"/>
      <c r="N90" s="168"/>
      <c r="O90" s="249"/>
      <c r="P90" s="168"/>
      <c r="Q90" s="168"/>
      <c r="R90" s="168"/>
      <c r="S90" s="168"/>
      <c r="T90" s="249"/>
      <c r="U90" s="168"/>
      <c r="V90" s="168"/>
      <c r="W90" s="168"/>
      <c r="X90" s="168"/>
      <c r="Y90" s="249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</row>
  </sheetData>
  <sheetProtection/>
  <mergeCells count="28">
    <mergeCell ref="I3:P3"/>
    <mergeCell ref="I4:P4"/>
    <mergeCell ref="V31:Y31"/>
    <mergeCell ref="L31:O31"/>
    <mergeCell ref="Q31:T31"/>
    <mergeCell ref="V6:Y6"/>
    <mergeCell ref="L6:O6"/>
    <mergeCell ref="J16:K16"/>
    <mergeCell ref="G17:J17"/>
    <mergeCell ref="Q6:T6"/>
    <mergeCell ref="C30:E30"/>
    <mergeCell ref="L17:O17"/>
    <mergeCell ref="Q17:T17"/>
    <mergeCell ref="B6:E6"/>
    <mergeCell ref="B17:E17"/>
    <mergeCell ref="G31:J31"/>
    <mergeCell ref="J30:K30"/>
    <mergeCell ref="B31:E31"/>
    <mergeCell ref="V17:Y17"/>
    <mergeCell ref="S3:W3"/>
    <mergeCell ref="G6:J6"/>
    <mergeCell ref="S4:U4"/>
    <mergeCell ref="A1:Z1"/>
    <mergeCell ref="C5:E5"/>
    <mergeCell ref="C16:E16"/>
    <mergeCell ref="Y4:Z4"/>
    <mergeCell ref="B3:F4"/>
    <mergeCell ref="J5:K5"/>
  </mergeCells>
  <dataValidations count="1">
    <dataValidation allowBlank="1" showInputMessage="1" sqref="A31:IV31 A6:IV6 A17:IV17 A43 AA43"/>
  </dataValidations>
  <printOptions horizontalCentered="1" verticalCentered="1"/>
  <pageMargins left="0.31496062992125984" right="0.31496062992125984" top="0.35433070866141736" bottom="0.4330708661417323" header="0.2362204724409449" footer="0.2362204724409449"/>
  <pageSetup fitToHeight="1" fitToWidth="1" horizontalDpi="300" verticalDpi="300" orientation="landscape" paperSize="9" scale="90" r:id="rId2"/>
  <headerFooter alignWithMargins="0">
    <oddFooter>&amp;C
Ｐ１１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view="pageBreakPreview" zoomScaleSheetLayoutView="100" workbookViewId="0" topLeftCell="A7">
      <selection activeCell="W36" sqref="W36"/>
    </sheetView>
  </sheetViews>
  <sheetFormatPr defaultColWidth="9.00390625" defaultRowHeight="13.5"/>
  <cols>
    <col min="1" max="1" width="8.125" style="85" customWidth="1"/>
    <col min="2" max="2" width="1.875" style="13" customWidth="1"/>
    <col min="3" max="3" width="10.00390625" style="179" customWidth="1"/>
    <col min="4" max="4" width="1.875" style="179" customWidth="1"/>
    <col min="5" max="5" width="6.875" style="29" customWidth="1"/>
    <col min="6" max="6" width="6.875" style="85" customWidth="1"/>
    <col min="7" max="7" width="2.00390625" style="85" customWidth="1"/>
    <col min="8" max="8" width="10.00390625" style="85" customWidth="1"/>
    <col min="9" max="9" width="2.125" style="85" customWidth="1"/>
    <col min="10" max="10" width="6.875" style="25" customWidth="1"/>
    <col min="11" max="11" width="6.875" style="85" customWidth="1"/>
    <col min="12" max="12" width="0.37109375" style="85" customWidth="1"/>
    <col min="13" max="13" width="10.00390625" style="85" customWidth="1"/>
    <col min="14" max="14" width="2.125" style="85" customWidth="1"/>
    <col min="15" max="15" width="6.875" style="25" customWidth="1"/>
    <col min="16" max="16" width="6.875" style="85" customWidth="1"/>
    <col min="17" max="17" width="0.37109375" style="13" customWidth="1"/>
    <col min="18" max="18" width="10.00390625" style="85" customWidth="1"/>
    <col min="19" max="19" width="2.125" style="85" customWidth="1"/>
    <col min="20" max="20" width="6.875" style="25" customWidth="1"/>
    <col min="21" max="21" width="6.875" style="85" customWidth="1"/>
    <col min="22" max="22" width="0.37109375" style="85" customWidth="1"/>
    <col min="23" max="23" width="10.00390625" style="85" customWidth="1"/>
    <col min="24" max="24" width="2.125" style="85" customWidth="1"/>
    <col min="25" max="25" width="6.875" style="25" customWidth="1"/>
    <col min="26" max="26" width="6.875" style="85" customWidth="1"/>
    <col min="27" max="27" width="5.75390625" style="85" customWidth="1"/>
    <col min="28" max="28" width="7.875" style="85" customWidth="1"/>
    <col min="29" max="29" width="2.25390625" style="85" customWidth="1"/>
    <col min="30" max="30" width="5.00390625" style="85" customWidth="1"/>
    <col min="31" max="16384" width="9.00390625" style="85" customWidth="1"/>
  </cols>
  <sheetData>
    <row r="1" spans="1:26" ht="17.25" customHeight="1">
      <c r="A1" s="549" t="s">
        <v>731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</row>
    <row r="2" ht="4.5" customHeight="1"/>
    <row r="3" spans="1:26" ht="30" customHeight="1">
      <c r="A3" s="1" t="s">
        <v>0</v>
      </c>
      <c r="B3" s="555" t="s">
        <v>302</v>
      </c>
      <c r="C3" s="555"/>
      <c r="D3" s="555"/>
      <c r="E3" s="555"/>
      <c r="F3" s="555"/>
      <c r="G3" s="173"/>
      <c r="H3" s="2" t="s">
        <v>1</v>
      </c>
      <c r="I3" s="557"/>
      <c r="J3" s="557"/>
      <c r="K3" s="557"/>
      <c r="L3" s="557"/>
      <c r="M3" s="557"/>
      <c r="N3" s="557"/>
      <c r="O3" s="557"/>
      <c r="P3" s="557"/>
      <c r="Q3" s="95"/>
      <c r="R3" s="2" t="s">
        <v>301</v>
      </c>
      <c r="S3" s="560"/>
      <c r="T3" s="560"/>
      <c r="U3" s="560"/>
      <c r="V3" s="560"/>
      <c r="W3" s="561"/>
      <c r="X3" s="3" t="s">
        <v>340</v>
      </c>
      <c r="Y3" s="26"/>
      <c r="Z3" s="174"/>
    </row>
    <row r="4" spans="1:26" ht="30" customHeight="1">
      <c r="A4" s="175"/>
      <c r="B4" s="556"/>
      <c r="C4" s="556"/>
      <c r="D4" s="556"/>
      <c r="E4" s="556"/>
      <c r="F4" s="556"/>
      <c r="G4" s="176"/>
      <c r="H4" s="2" t="s">
        <v>2</v>
      </c>
      <c r="I4" s="557"/>
      <c r="J4" s="557"/>
      <c r="K4" s="557"/>
      <c r="L4" s="557"/>
      <c r="M4" s="557"/>
      <c r="N4" s="557"/>
      <c r="O4" s="557"/>
      <c r="P4" s="557"/>
      <c r="Q4" s="95"/>
      <c r="R4" s="2" t="s">
        <v>3</v>
      </c>
      <c r="S4" s="563">
        <f>SUM(F43,K43,P43,U43,Z27)</f>
        <v>0</v>
      </c>
      <c r="T4" s="563"/>
      <c r="U4" s="563"/>
      <c r="V4" s="177"/>
      <c r="W4" s="178" t="s">
        <v>231</v>
      </c>
      <c r="X4" s="175"/>
      <c r="Y4" s="553"/>
      <c r="Z4" s="554"/>
    </row>
    <row r="5" spans="1:26" ht="23.25" customHeight="1">
      <c r="A5" s="115"/>
      <c r="C5" s="8" t="s">
        <v>393</v>
      </c>
      <c r="D5" s="8"/>
      <c r="E5" s="8"/>
      <c r="F5" s="8"/>
      <c r="H5" s="133"/>
      <c r="I5" s="9" t="s">
        <v>5</v>
      </c>
      <c r="J5" s="562">
        <f>SUM(E43,,J43,O43,T43,Y27)</f>
        <v>158100</v>
      </c>
      <c r="K5" s="562"/>
      <c r="L5" s="133"/>
      <c r="M5" s="10" t="s">
        <v>4</v>
      </c>
      <c r="Z5" s="116"/>
    </row>
    <row r="6" spans="1:26" s="169" customFormat="1" ht="13.5" customHeight="1">
      <c r="A6" s="186" t="s">
        <v>6</v>
      </c>
      <c r="B6" s="542" t="s">
        <v>7</v>
      </c>
      <c r="C6" s="545"/>
      <c r="D6" s="545"/>
      <c r="E6" s="545"/>
      <c r="F6" s="187" t="s">
        <v>333</v>
      </c>
      <c r="G6" s="542" t="s">
        <v>10</v>
      </c>
      <c r="H6" s="545"/>
      <c r="I6" s="545"/>
      <c r="J6" s="545"/>
      <c r="K6" s="187" t="s">
        <v>333</v>
      </c>
      <c r="L6" s="545" t="s">
        <v>8</v>
      </c>
      <c r="M6" s="545"/>
      <c r="N6" s="545"/>
      <c r="O6" s="545"/>
      <c r="P6" s="187" t="s">
        <v>333</v>
      </c>
      <c r="Q6" s="542" t="s">
        <v>9</v>
      </c>
      <c r="R6" s="545"/>
      <c r="S6" s="545"/>
      <c r="T6" s="545"/>
      <c r="U6" s="187" t="s">
        <v>333</v>
      </c>
      <c r="V6" s="542" t="s">
        <v>11</v>
      </c>
      <c r="W6" s="545"/>
      <c r="X6" s="545"/>
      <c r="Y6" s="545"/>
      <c r="Z6" s="187" t="s">
        <v>333</v>
      </c>
    </row>
    <row r="7" spans="1:26" s="13" customFormat="1" ht="13.5" customHeight="1">
      <c r="A7" s="33"/>
      <c r="B7" s="33"/>
      <c r="C7" s="16" t="s">
        <v>703</v>
      </c>
      <c r="D7" s="12" t="s">
        <v>665</v>
      </c>
      <c r="E7" s="511">
        <v>2400</v>
      </c>
      <c r="F7" s="86"/>
      <c r="G7" s="90"/>
      <c r="H7" s="22" t="s">
        <v>290</v>
      </c>
      <c r="I7" s="30"/>
      <c r="J7" s="11">
        <v>3900</v>
      </c>
      <c r="K7" s="86"/>
      <c r="L7" s="121"/>
      <c r="M7" s="22" t="s">
        <v>12</v>
      </c>
      <c r="N7" s="12"/>
      <c r="O7" s="511">
        <v>1650</v>
      </c>
      <c r="P7" s="86"/>
      <c r="Q7" s="90"/>
      <c r="R7" s="122" t="s">
        <v>13</v>
      </c>
      <c r="S7" s="12"/>
      <c r="T7" s="31">
        <v>900</v>
      </c>
      <c r="U7" s="86"/>
      <c r="V7" s="90"/>
      <c r="W7" s="22" t="s">
        <v>713</v>
      </c>
      <c r="X7" s="19"/>
      <c r="Y7" s="17">
        <v>700</v>
      </c>
      <c r="Z7" s="89"/>
    </row>
    <row r="8" spans="1:26" s="13" customFormat="1" ht="13.5" customHeight="1">
      <c r="A8" s="34"/>
      <c r="B8" s="34"/>
      <c r="C8" s="16" t="s">
        <v>704</v>
      </c>
      <c r="D8" s="35" t="s">
        <v>665</v>
      </c>
      <c r="E8" s="512">
        <v>2100</v>
      </c>
      <c r="F8" s="89"/>
      <c r="G8" s="91"/>
      <c r="H8" s="22" t="s">
        <v>17</v>
      </c>
      <c r="I8" s="19"/>
      <c r="J8" s="17">
        <v>1900</v>
      </c>
      <c r="K8" s="89"/>
      <c r="L8" s="123"/>
      <c r="M8" s="22" t="s">
        <v>13</v>
      </c>
      <c r="N8" s="35"/>
      <c r="O8" s="512">
        <v>950</v>
      </c>
      <c r="P8" s="89"/>
      <c r="Q8" s="91"/>
      <c r="R8" s="22" t="s">
        <v>16</v>
      </c>
      <c r="S8" s="35"/>
      <c r="T8" s="17">
        <v>550</v>
      </c>
      <c r="U8" s="89"/>
      <c r="V8" s="91"/>
      <c r="W8" s="22" t="s">
        <v>25</v>
      </c>
      <c r="X8" s="19"/>
      <c r="Y8" s="17">
        <v>350</v>
      </c>
      <c r="Z8" s="87"/>
    </row>
    <row r="9" spans="1:26" s="13" customFormat="1" ht="13.5" customHeight="1">
      <c r="A9" s="34"/>
      <c r="B9" s="34"/>
      <c r="C9" s="16" t="s">
        <v>15</v>
      </c>
      <c r="D9" s="35" t="s">
        <v>667</v>
      </c>
      <c r="E9" s="512">
        <v>1050</v>
      </c>
      <c r="F9" s="89"/>
      <c r="G9" s="91"/>
      <c r="H9" s="22" t="s">
        <v>21</v>
      </c>
      <c r="I9" s="35" t="s">
        <v>22</v>
      </c>
      <c r="J9" s="17">
        <v>2650</v>
      </c>
      <c r="K9" s="89"/>
      <c r="L9" s="123"/>
      <c r="M9" s="22" t="s">
        <v>19</v>
      </c>
      <c r="N9" s="35"/>
      <c r="O9" s="512">
        <v>700</v>
      </c>
      <c r="P9" s="89"/>
      <c r="Q9" s="91"/>
      <c r="R9" s="22" t="s">
        <v>15</v>
      </c>
      <c r="S9" s="35" t="s">
        <v>38</v>
      </c>
      <c r="T9" s="17"/>
      <c r="U9" s="89"/>
      <c r="V9" s="91"/>
      <c r="W9" s="22" t="s">
        <v>29</v>
      </c>
      <c r="X9" s="19"/>
      <c r="Y9" s="17">
        <v>600</v>
      </c>
      <c r="Z9" s="87"/>
    </row>
    <row r="10" spans="1:26" s="13" customFormat="1" ht="13.5" customHeight="1">
      <c r="A10" s="34"/>
      <c r="B10" s="34"/>
      <c r="C10" s="16" t="s">
        <v>705</v>
      </c>
      <c r="D10" s="35" t="s">
        <v>665</v>
      </c>
      <c r="E10" s="512">
        <v>1900</v>
      </c>
      <c r="F10" s="89"/>
      <c r="G10" s="91"/>
      <c r="H10" s="22" t="s">
        <v>380</v>
      </c>
      <c r="I10" s="35"/>
      <c r="J10" s="17">
        <v>3050</v>
      </c>
      <c r="K10" s="89"/>
      <c r="L10" s="123"/>
      <c r="M10" s="22" t="s">
        <v>24</v>
      </c>
      <c r="N10" s="35"/>
      <c r="O10" s="512">
        <v>1400</v>
      </c>
      <c r="P10" s="89"/>
      <c r="Q10" s="91"/>
      <c r="R10" s="22" t="s">
        <v>327</v>
      </c>
      <c r="S10" s="35"/>
      <c r="T10" s="17">
        <v>550</v>
      </c>
      <c r="U10" s="89"/>
      <c r="V10" s="91"/>
      <c r="W10" s="46" t="s">
        <v>34</v>
      </c>
      <c r="X10" s="19"/>
      <c r="Y10" s="17">
        <v>900</v>
      </c>
      <c r="Z10" s="87"/>
    </row>
    <row r="11" spans="1:26" s="13" customFormat="1" ht="13.5" customHeight="1">
      <c r="A11" s="34"/>
      <c r="B11" s="34"/>
      <c r="C11" s="16" t="s">
        <v>26</v>
      </c>
      <c r="D11" s="35" t="s">
        <v>665</v>
      </c>
      <c r="E11" s="510">
        <v>2350</v>
      </c>
      <c r="F11" s="89"/>
      <c r="G11" s="91"/>
      <c r="H11" s="22" t="s">
        <v>322</v>
      </c>
      <c r="I11" s="35"/>
      <c r="J11" s="17">
        <v>1100</v>
      </c>
      <c r="K11" s="89"/>
      <c r="L11" s="123"/>
      <c r="M11" s="22" t="s">
        <v>27</v>
      </c>
      <c r="N11" s="35"/>
      <c r="O11" s="512">
        <v>1600</v>
      </c>
      <c r="P11" s="89"/>
      <c r="Q11" s="91"/>
      <c r="R11" s="22" t="s">
        <v>33</v>
      </c>
      <c r="S11" s="35" t="s">
        <v>38</v>
      </c>
      <c r="T11" s="17"/>
      <c r="U11" s="89"/>
      <c r="V11" s="91"/>
      <c r="W11" s="124" t="s">
        <v>36</v>
      </c>
      <c r="X11" s="23"/>
      <c r="Y11" s="17">
        <v>1000</v>
      </c>
      <c r="Z11" s="87"/>
    </row>
    <row r="12" spans="1:26" s="13" customFormat="1" ht="13.5" customHeight="1">
      <c r="A12" s="34"/>
      <c r="B12" s="34"/>
      <c r="C12" s="16" t="s">
        <v>30</v>
      </c>
      <c r="D12" s="35" t="s">
        <v>665</v>
      </c>
      <c r="E12" s="510">
        <v>2750</v>
      </c>
      <c r="F12" s="89"/>
      <c r="G12" s="91"/>
      <c r="H12" s="22" t="s">
        <v>300</v>
      </c>
      <c r="I12" s="35"/>
      <c r="J12" s="17">
        <v>1750</v>
      </c>
      <c r="K12" s="89"/>
      <c r="L12" s="123"/>
      <c r="M12" s="22" t="s">
        <v>31</v>
      </c>
      <c r="N12" s="35"/>
      <c r="O12" s="512">
        <v>850</v>
      </c>
      <c r="P12" s="89"/>
      <c r="Q12" s="91"/>
      <c r="R12" s="22" t="s">
        <v>41</v>
      </c>
      <c r="S12" s="35" t="s">
        <v>38</v>
      </c>
      <c r="T12" s="17"/>
      <c r="U12" s="89"/>
      <c r="V12" s="91"/>
      <c r="W12" s="22" t="s">
        <v>40</v>
      </c>
      <c r="X12" s="19"/>
      <c r="Y12" s="512">
        <v>550</v>
      </c>
      <c r="Z12" s="87"/>
    </row>
    <row r="13" spans="1:26" s="13" customFormat="1" ht="13.5" customHeight="1">
      <c r="A13" s="34"/>
      <c r="B13" s="34"/>
      <c r="C13" s="16" t="s">
        <v>35</v>
      </c>
      <c r="D13" s="35" t="s">
        <v>665</v>
      </c>
      <c r="E13" s="512">
        <v>1800</v>
      </c>
      <c r="F13" s="89"/>
      <c r="G13" s="91"/>
      <c r="H13" s="22" t="s">
        <v>33</v>
      </c>
      <c r="I13" s="35"/>
      <c r="J13" s="17">
        <v>2450</v>
      </c>
      <c r="K13" s="89"/>
      <c r="L13" s="123"/>
      <c r="M13" s="22" t="s">
        <v>33</v>
      </c>
      <c r="N13" s="35"/>
      <c r="O13" s="512">
        <v>1000</v>
      </c>
      <c r="P13" s="89"/>
      <c r="Q13" s="91"/>
      <c r="R13" s="22" t="s">
        <v>43</v>
      </c>
      <c r="S13" s="35" t="s">
        <v>38</v>
      </c>
      <c r="T13" s="17"/>
      <c r="U13" s="89"/>
      <c r="V13" s="91"/>
      <c r="W13" s="22" t="s">
        <v>35</v>
      </c>
      <c r="X13" s="19"/>
      <c r="Y13" s="512">
        <v>450</v>
      </c>
      <c r="Z13" s="87"/>
    </row>
    <row r="14" spans="1:26" s="13" customFormat="1" ht="13.5" customHeight="1">
      <c r="A14" s="34"/>
      <c r="B14" s="34"/>
      <c r="C14" s="16" t="s">
        <v>37</v>
      </c>
      <c r="D14" s="35" t="s">
        <v>665</v>
      </c>
      <c r="E14" s="512">
        <v>2550</v>
      </c>
      <c r="F14" s="89"/>
      <c r="G14" s="91"/>
      <c r="H14" s="22" t="s">
        <v>376</v>
      </c>
      <c r="I14" s="35"/>
      <c r="J14" s="17">
        <v>1500</v>
      </c>
      <c r="K14" s="89"/>
      <c r="L14" s="123"/>
      <c r="M14" s="22" t="s">
        <v>20</v>
      </c>
      <c r="N14" s="35"/>
      <c r="O14" s="512">
        <v>750</v>
      </c>
      <c r="P14" s="89"/>
      <c r="Q14" s="91"/>
      <c r="R14" s="22" t="s">
        <v>45</v>
      </c>
      <c r="S14" s="35" t="s">
        <v>38</v>
      </c>
      <c r="T14" s="17"/>
      <c r="U14" s="89"/>
      <c r="V14" s="91"/>
      <c r="W14" s="22" t="s">
        <v>695</v>
      </c>
      <c r="X14" s="19"/>
      <c r="Y14" s="512">
        <v>1050</v>
      </c>
      <c r="Z14" s="87"/>
    </row>
    <row r="15" spans="1:26" s="13" customFormat="1" ht="13.5" customHeight="1">
      <c r="A15" s="34"/>
      <c r="B15" s="93" t="s">
        <v>341</v>
      </c>
      <c r="C15" s="16" t="s">
        <v>394</v>
      </c>
      <c r="D15" s="35" t="s">
        <v>667</v>
      </c>
      <c r="E15" s="512">
        <v>3700</v>
      </c>
      <c r="F15" s="89"/>
      <c r="G15" s="91"/>
      <c r="H15" s="22" t="s">
        <v>395</v>
      </c>
      <c r="I15" s="35"/>
      <c r="J15" s="17">
        <v>4250</v>
      </c>
      <c r="K15" s="89"/>
      <c r="L15" s="123"/>
      <c r="M15" s="22" t="s">
        <v>14</v>
      </c>
      <c r="N15" s="35"/>
      <c r="O15" s="512">
        <v>850</v>
      </c>
      <c r="P15" s="89"/>
      <c r="Q15" s="91"/>
      <c r="R15" s="22" t="s">
        <v>214</v>
      </c>
      <c r="S15" s="35" t="s">
        <v>32</v>
      </c>
      <c r="T15" s="17"/>
      <c r="U15" s="89"/>
      <c r="V15" s="91"/>
      <c r="W15" s="22" t="s">
        <v>299</v>
      </c>
      <c r="X15" s="19"/>
      <c r="Y15" s="17">
        <v>400</v>
      </c>
      <c r="Z15" s="87"/>
    </row>
    <row r="16" spans="1:26" s="13" customFormat="1" ht="13.5" customHeight="1">
      <c r="A16" s="34"/>
      <c r="B16" s="93" t="s">
        <v>342</v>
      </c>
      <c r="C16" s="16" t="s">
        <v>396</v>
      </c>
      <c r="D16" s="35" t="s">
        <v>667</v>
      </c>
      <c r="E16" s="512">
        <v>900</v>
      </c>
      <c r="F16" s="89"/>
      <c r="G16" s="91"/>
      <c r="H16" s="22" t="s">
        <v>39</v>
      </c>
      <c r="I16" s="35"/>
      <c r="J16" s="17">
        <v>1950</v>
      </c>
      <c r="K16" s="89"/>
      <c r="L16" s="123"/>
      <c r="M16" s="22" t="s">
        <v>36</v>
      </c>
      <c r="N16" s="35"/>
      <c r="O16" s="512">
        <v>850</v>
      </c>
      <c r="P16" s="89"/>
      <c r="Q16" s="91"/>
      <c r="R16" s="22" t="s">
        <v>23</v>
      </c>
      <c r="S16" s="35" t="s">
        <v>392</v>
      </c>
      <c r="T16" s="17"/>
      <c r="U16" s="89"/>
      <c r="V16" s="91"/>
      <c r="W16" s="126" t="s">
        <v>694</v>
      </c>
      <c r="X16" s="114"/>
      <c r="Y16" s="77">
        <v>700</v>
      </c>
      <c r="Z16" s="87"/>
    </row>
    <row r="17" spans="1:26" s="13" customFormat="1" ht="13.5" customHeight="1">
      <c r="A17" s="34"/>
      <c r="B17" s="34"/>
      <c r="C17" s="16" t="s">
        <v>693</v>
      </c>
      <c r="D17" s="35" t="s">
        <v>667</v>
      </c>
      <c r="E17" s="512">
        <v>1350</v>
      </c>
      <c r="F17" s="89"/>
      <c r="G17" s="91"/>
      <c r="H17" s="22" t="s">
        <v>42</v>
      </c>
      <c r="I17" s="35"/>
      <c r="J17" s="17">
        <v>2150</v>
      </c>
      <c r="K17" s="89"/>
      <c r="L17" s="125"/>
      <c r="M17" s="126" t="s">
        <v>304</v>
      </c>
      <c r="N17" s="37"/>
      <c r="O17" s="512">
        <v>850</v>
      </c>
      <c r="P17" s="89"/>
      <c r="Q17" s="91"/>
      <c r="R17" s="22" t="s">
        <v>283</v>
      </c>
      <c r="S17" s="35" t="s">
        <v>392</v>
      </c>
      <c r="T17" s="17"/>
      <c r="U17" s="89"/>
      <c r="V17" s="91"/>
      <c r="W17" s="126"/>
      <c r="X17" s="114"/>
      <c r="Y17" s="77"/>
      <c r="Z17" s="87"/>
    </row>
    <row r="18" spans="1:26" s="13" customFormat="1" ht="13.5" customHeight="1">
      <c r="A18" s="34"/>
      <c r="B18" s="34"/>
      <c r="C18" s="16" t="s">
        <v>397</v>
      </c>
      <c r="D18" s="35" t="s">
        <v>667</v>
      </c>
      <c r="E18" s="512">
        <v>1200</v>
      </c>
      <c r="F18" s="89"/>
      <c r="G18" s="91"/>
      <c r="H18" s="22" t="s">
        <v>44</v>
      </c>
      <c r="I18" s="35"/>
      <c r="J18" s="17">
        <v>1750</v>
      </c>
      <c r="K18" s="89"/>
      <c r="L18" s="123"/>
      <c r="M18" s="22" t="s">
        <v>21</v>
      </c>
      <c r="N18" s="35" t="s">
        <v>32</v>
      </c>
      <c r="O18" s="17"/>
      <c r="P18" s="89"/>
      <c r="Q18" s="91"/>
      <c r="R18" s="22" t="s">
        <v>48</v>
      </c>
      <c r="S18" s="35" t="s">
        <v>392</v>
      </c>
      <c r="T18" s="17"/>
      <c r="U18" s="89"/>
      <c r="V18" s="91"/>
      <c r="W18" s="126"/>
      <c r="X18" s="114"/>
      <c r="Y18" s="77"/>
      <c r="Z18" s="87"/>
    </row>
    <row r="19" spans="1:26" s="13" customFormat="1" ht="13.5" customHeight="1">
      <c r="A19" s="34"/>
      <c r="B19" s="34"/>
      <c r="C19" s="16" t="s">
        <v>46</v>
      </c>
      <c r="D19" s="35" t="s">
        <v>665</v>
      </c>
      <c r="E19" s="512">
        <v>1950</v>
      </c>
      <c r="F19" s="89"/>
      <c r="G19" s="91"/>
      <c r="H19" s="22" t="s">
        <v>303</v>
      </c>
      <c r="I19" s="35"/>
      <c r="J19" s="17">
        <v>1650</v>
      </c>
      <c r="K19" s="89"/>
      <c r="L19" s="123"/>
      <c r="M19" s="22" t="s">
        <v>65</v>
      </c>
      <c r="N19" s="59" t="s">
        <v>38</v>
      </c>
      <c r="O19" s="17"/>
      <c r="P19" s="89"/>
      <c r="Q19" s="91"/>
      <c r="R19" s="22" t="s">
        <v>49</v>
      </c>
      <c r="S19" s="35" t="s">
        <v>392</v>
      </c>
      <c r="T19" s="17"/>
      <c r="U19" s="89"/>
      <c r="V19" s="98"/>
      <c r="W19" s="126"/>
      <c r="X19" s="114"/>
      <c r="Y19" s="77"/>
      <c r="Z19" s="99"/>
    </row>
    <row r="20" spans="1:26" s="13" customFormat="1" ht="13.5" customHeight="1">
      <c r="A20" s="34"/>
      <c r="B20" s="34"/>
      <c r="C20" s="16" t="s">
        <v>23</v>
      </c>
      <c r="D20" s="35" t="s">
        <v>667</v>
      </c>
      <c r="E20" s="512">
        <v>2850</v>
      </c>
      <c r="F20" s="89"/>
      <c r="G20" s="91"/>
      <c r="H20" s="22" t="s">
        <v>294</v>
      </c>
      <c r="I20" s="35"/>
      <c r="J20" s="17">
        <v>1850</v>
      </c>
      <c r="K20" s="89"/>
      <c r="L20" s="123"/>
      <c r="M20" s="129" t="s">
        <v>403</v>
      </c>
      <c r="N20" s="35" t="s">
        <v>404</v>
      </c>
      <c r="O20" s="25"/>
      <c r="P20" s="89"/>
      <c r="Q20" s="91"/>
      <c r="R20" s="22" t="s">
        <v>215</v>
      </c>
      <c r="S20" s="35" t="s">
        <v>32</v>
      </c>
      <c r="T20" s="17"/>
      <c r="U20" s="89"/>
      <c r="V20" s="91"/>
      <c r="W20" s="22"/>
      <c r="X20" s="19"/>
      <c r="Y20" s="17"/>
      <c r="Z20" s="87"/>
    </row>
    <row r="21" spans="1:26" s="13" customFormat="1" ht="13.5" customHeight="1">
      <c r="A21" s="34"/>
      <c r="B21" s="34"/>
      <c r="C21" s="16" t="s">
        <v>283</v>
      </c>
      <c r="D21" s="35" t="s">
        <v>667</v>
      </c>
      <c r="E21" s="512">
        <v>2550</v>
      </c>
      <c r="F21" s="89"/>
      <c r="G21" s="91"/>
      <c r="H21" s="22" t="s">
        <v>47</v>
      </c>
      <c r="I21" s="35"/>
      <c r="J21" s="17">
        <v>2750</v>
      </c>
      <c r="K21" s="89"/>
      <c r="L21" s="123"/>
      <c r="M21" s="22" t="s">
        <v>69</v>
      </c>
      <c r="N21" s="35" t="s">
        <v>32</v>
      </c>
      <c r="O21" s="17"/>
      <c r="P21" s="89"/>
      <c r="Q21" s="91"/>
      <c r="R21" s="22" t="s">
        <v>399</v>
      </c>
      <c r="S21" s="35" t="s">
        <v>392</v>
      </c>
      <c r="T21" s="17"/>
      <c r="U21" s="89"/>
      <c r="V21" s="91"/>
      <c r="W21" s="22"/>
      <c r="X21" s="19"/>
      <c r="Y21" s="17"/>
      <c r="Z21" s="87"/>
    </row>
    <row r="22" spans="1:26" s="13" customFormat="1" ht="13.5" customHeight="1">
      <c r="A22" s="34"/>
      <c r="B22" s="34"/>
      <c r="C22" s="16" t="s">
        <v>48</v>
      </c>
      <c r="D22" s="35" t="s">
        <v>667</v>
      </c>
      <c r="E22" s="512">
        <v>1100</v>
      </c>
      <c r="F22" s="89"/>
      <c r="G22" s="91"/>
      <c r="H22" s="22" t="s">
        <v>18</v>
      </c>
      <c r="I22" s="35"/>
      <c r="J22" s="17">
        <v>1550</v>
      </c>
      <c r="K22" s="89"/>
      <c r="L22" s="123"/>
      <c r="M22" s="126" t="s">
        <v>323</v>
      </c>
      <c r="N22" s="35" t="s">
        <v>404</v>
      </c>
      <c r="O22" s="17"/>
      <c r="P22" s="89"/>
      <c r="Q22" s="91"/>
      <c r="R22" s="22" t="s">
        <v>400</v>
      </c>
      <c r="S22" s="35" t="s">
        <v>392</v>
      </c>
      <c r="T22" s="17"/>
      <c r="U22" s="89"/>
      <c r="V22" s="91"/>
      <c r="W22" s="22"/>
      <c r="X22" s="19"/>
      <c r="Y22" s="17"/>
      <c r="Z22" s="87"/>
    </row>
    <row r="23" spans="1:26" s="13" customFormat="1" ht="13.5" customHeight="1">
      <c r="A23" s="34"/>
      <c r="B23" s="34"/>
      <c r="C23" s="16" t="s">
        <v>49</v>
      </c>
      <c r="D23" s="35" t="s">
        <v>667</v>
      </c>
      <c r="E23" s="512">
        <v>1950</v>
      </c>
      <c r="F23" s="89"/>
      <c r="G23" s="91"/>
      <c r="H23" s="22" t="s">
        <v>16</v>
      </c>
      <c r="I23" s="35"/>
      <c r="J23" s="512">
        <v>1650</v>
      </c>
      <c r="K23" s="89"/>
      <c r="L23" s="123"/>
      <c r="M23" s="22" t="s">
        <v>72</v>
      </c>
      <c r="N23" s="35" t="s">
        <v>73</v>
      </c>
      <c r="O23" s="17"/>
      <c r="P23" s="89"/>
      <c r="Q23" s="91"/>
      <c r="R23" s="22" t="s">
        <v>217</v>
      </c>
      <c r="S23" s="35" t="s">
        <v>32</v>
      </c>
      <c r="T23" s="17"/>
      <c r="U23" s="89"/>
      <c r="V23" s="91"/>
      <c r="W23" s="22"/>
      <c r="X23" s="19"/>
      <c r="Y23" s="17"/>
      <c r="Z23" s="87"/>
    </row>
    <row r="24" spans="1:26" s="13" customFormat="1" ht="13.5" customHeight="1">
      <c r="A24" s="34"/>
      <c r="B24" s="34"/>
      <c r="C24" s="16" t="s">
        <v>398</v>
      </c>
      <c r="D24" s="35" t="s">
        <v>665</v>
      </c>
      <c r="E24" s="512">
        <v>2800</v>
      </c>
      <c r="F24" s="89"/>
      <c r="G24" s="91"/>
      <c r="H24" s="22" t="s">
        <v>50</v>
      </c>
      <c r="I24" s="35"/>
      <c r="J24" s="512">
        <v>1800</v>
      </c>
      <c r="K24" s="89"/>
      <c r="L24" s="123"/>
      <c r="M24" s="22" t="s">
        <v>75</v>
      </c>
      <c r="N24" s="35" t="s">
        <v>73</v>
      </c>
      <c r="O24" s="17"/>
      <c r="P24" s="89"/>
      <c r="Q24" s="91"/>
      <c r="R24" s="128" t="s">
        <v>53</v>
      </c>
      <c r="S24" s="35" t="s">
        <v>32</v>
      </c>
      <c r="T24" s="17"/>
      <c r="U24" s="89"/>
      <c r="V24" s="91"/>
      <c r="W24" s="22"/>
      <c r="X24" s="19"/>
      <c r="Y24" s="17"/>
      <c r="Z24" s="87"/>
    </row>
    <row r="25" spans="1:26" s="13" customFormat="1" ht="13.5" customHeight="1">
      <c r="A25" s="34"/>
      <c r="B25" s="34"/>
      <c r="C25" s="16" t="s">
        <v>399</v>
      </c>
      <c r="D25" s="35" t="s">
        <v>667</v>
      </c>
      <c r="E25" s="512">
        <v>2250</v>
      </c>
      <c r="F25" s="89"/>
      <c r="G25" s="91"/>
      <c r="H25" s="22" t="s">
        <v>216</v>
      </c>
      <c r="I25" s="35" t="s">
        <v>51</v>
      </c>
      <c r="J25" s="17">
        <v>2200</v>
      </c>
      <c r="K25" s="89"/>
      <c r="L25" s="123"/>
      <c r="M25" s="22"/>
      <c r="N25" s="35"/>
      <c r="O25" s="17"/>
      <c r="P25" s="87"/>
      <c r="Q25" s="91"/>
      <c r="R25" s="22" t="s">
        <v>55</v>
      </c>
      <c r="S25" s="35" t="s">
        <v>401</v>
      </c>
      <c r="T25" s="17"/>
      <c r="U25" s="89"/>
      <c r="V25" s="91"/>
      <c r="W25" s="22"/>
      <c r="X25" s="19"/>
      <c r="Y25" s="17"/>
      <c r="Z25" s="87"/>
    </row>
    <row r="26" spans="1:26" s="13" customFormat="1" ht="13.5" customHeight="1">
      <c r="A26" s="34"/>
      <c r="B26" s="34"/>
      <c r="C26" s="71" t="s">
        <v>400</v>
      </c>
      <c r="D26" s="35" t="s">
        <v>667</v>
      </c>
      <c r="E26" s="512">
        <v>1350</v>
      </c>
      <c r="F26" s="89"/>
      <c r="G26" s="91"/>
      <c r="H26" s="22" t="s">
        <v>215</v>
      </c>
      <c r="I26" s="35" t="s">
        <v>51</v>
      </c>
      <c r="J26" s="17">
        <v>1400</v>
      </c>
      <c r="K26" s="89"/>
      <c r="L26" s="123"/>
      <c r="M26" s="22"/>
      <c r="N26" s="35"/>
      <c r="O26" s="17"/>
      <c r="P26" s="87"/>
      <c r="Q26" s="91"/>
      <c r="R26" s="22" t="s">
        <v>52</v>
      </c>
      <c r="S26" s="35" t="s">
        <v>401</v>
      </c>
      <c r="T26" s="17"/>
      <c r="U26" s="89"/>
      <c r="V26" s="92"/>
      <c r="W26" s="127"/>
      <c r="X26" s="15"/>
      <c r="Y26" s="14"/>
      <c r="Z26" s="88"/>
    </row>
    <row r="27" spans="1:26" s="13" customFormat="1" ht="13.5" customHeight="1">
      <c r="A27" s="34"/>
      <c r="B27" s="34"/>
      <c r="C27" s="16" t="s">
        <v>52</v>
      </c>
      <c r="D27" s="35" t="s">
        <v>665</v>
      </c>
      <c r="E27" s="512">
        <v>1550</v>
      </c>
      <c r="F27" s="89"/>
      <c r="G27" s="91"/>
      <c r="H27" s="22" t="s">
        <v>217</v>
      </c>
      <c r="I27" s="35" t="s">
        <v>51</v>
      </c>
      <c r="J27" s="17">
        <v>1500</v>
      </c>
      <c r="K27" s="89"/>
      <c r="L27" s="123"/>
      <c r="M27" s="22"/>
      <c r="N27" s="35"/>
      <c r="O27" s="17"/>
      <c r="P27" s="87"/>
      <c r="Q27" s="91"/>
      <c r="R27" s="22" t="s">
        <v>58</v>
      </c>
      <c r="S27" s="35" t="s">
        <v>401</v>
      </c>
      <c r="T27" s="17"/>
      <c r="U27" s="89"/>
      <c r="V27" s="94"/>
      <c r="W27" s="69" t="s">
        <v>722</v>
      </c>
      <c r="X27" s="52"/>
      <c r="Y27" s="48">
        <f>SUM(Y7:Y26)</f>
        <v>6700</v>
      </c>
      <c r="Z27" s="68">
        <f>SUM(Z7:Z19)</f>
        <v>0</v>
      </c>
    </row>
    <row r="28" spans="1:26" s="13" customFormat="1" ht="13.5" customHeight="1">
      <c r="A28" s="34"/>
      <c r="B28" s="34"/>
      <c r="C28" s="16" t="s">
        <v>54</v>
      </c>
      <c r="D28" s="35" t="s">
        <v>665</v>
      </c>
      <c r="E28" s="512">
        <v>1950</v>
      </c>
      <c r="F28" s="89"/>
      <c r="G28" s="91"/>
      <c r="H28" s="22" t="s">
        <v>53</v>
      </c>
      <c r="I28" s="35" t="s">
        <v>51</v>
      </c>
      <c r="J28" s="17">
        <v>1400</v>
      </c>
      <c r="K28" s="89"/>
      <c r="L28" s="123"/>
      <c r="M28" s="22"/>
      <c r="N28" s="35"/>
      <c r="O28" s="17"/>
      <c r="P28" s="87"/>
      <c r="Q28" s="91"/>
      <c r="R28" s="22" t="s">
        <v>59</v>
      </c>
      <c r="S28" s="35" t="s">
        <v>401</v>
      </c>
      <c r="T28" s="17"/>
      <c r="U28" s="89"/>
      <c r="V28" s="20"/>
      <c r="W28" s="51"/>
      <c r="X28" s="60"/>
      <c r="Y28" s="72"/>
      <c r="Z28" s="49"/>
    </row>
    <row r="29" spans="1:26" s="13" customFormat="1" ht="13.5" customHeight="1">
      <c r="A29" s="34"/>
      <c r="B29" s="34"/>
      <c r="C29" s="16" t="s">
        <v>56</v>
      </c>
      <c r="D29" s="35" t="s">
        <v>665</v>
      </c>
      <c r="E29" s="512">
        <v>2200</v>
      </c>
      <c r="F29" s="89"/>
      <c r="G29" s="91"/>
      <c r="H29" s="22" t="s">
        <v>55</v>
      </c>
      <c r="I29" s="35" t="s">
        <v>51</v>
      </c>
      <c r="J29" s="17">
        <v>1400</v>
      </c>
      <c r="K29" s="89"/>
      <c r="L29" s="123"/>
      <c r="M29" s="22"/>
      <c r="N29" s="35"/>
      <c r="O29" s="17"/>
      <c r="P29" s="87"/>
      <c r="Q29" s="91"/>
      <c r="R29" s="22" t="s">
        <v>61</v>
      </c>
      <c r="S29" s="35" t="s">
        <v>401</v>
      </c>
      <c r="T29" s="17"/>
      <c r="U29" s="89"/>
      <c r="V29" s="18"/>
      <c r="W29" s="61" t="s">
        <v>277</v>
      </c>
      <c r="X29" s="65"/>
      <c r="Y29" s="41"/>
      <c r="Z29" s="66"/>
    </row>
    <row r="30" spans="1:26" s="13" customFormat="1" ht="13.5" customHeight="1">
      <c r="A30" s="34"/>
      <c r="B30" s="34"/>
      <c r="C30" s="16" t="s">
        <v>57</v>
      </c>
      <c r="D30" s="35" t="s">
        <v>665</v>
      </c>
      <c r="E30" s="512">
        <v>1750</v>
      </c>
      <c r="F30" s="89"/>
      <c r="G30" s="91"/>
      <c r="H30" s="22" t="s">
        <v>52</v>
      </c>
      <c r="I30" s="35" t="s">
        <v>51</v>
      </c>
      <c r="J30" s="17">
        <v>1200</v>
      </c>
      <c r="K30" s="89"/>
      <c r="L30" s="123"/>
      <c r="M30" s="22"/>
      <c r="N30" s="35"/>
      <c r="O30" s="17"/>
      <c r="P30" s="87"/>
      <c r="Q30" s="91"/>
      <c r="R30" s="22" t="s">
        <v>403</v>
      </c>
      <c r="S30" s="35" t="s">
        <v>405</v>
      </c>
      <c r="T30" s="17"/>
      <c r="U30" s="89"/>
      <c r="V30" s="18"/>
      <c r="W30" s="550" t="s">
        <v>318</v>
      </c>
      <c r="X30" s="564"/>
      <c r="Y30" s="564"/>
      <c r="Z30" s="565"/>
    </row>
    <row r="31" spans="1:26" s="13" customFormat="1" ht="13.5" customHeight="1">
      <c r="A31" s="34"/>
      <c r="B31" s="34"/>
      <c r="C31" s="16" t="s">
        <v>31</v>
      </c>
      <c r="D31" s="35" t="s">
        <v>665</v>
      </c>
      <c r="E31" s="512">
        <v>1250</v>
      </c>
      <c r="F31" s="89"/>
      <c r="G31" s="91"/>
      <c r="H31" s="22" t="s">
        <v>58</v>
      </c>
      <c r="I31" s="35" t="s">
        <v>51</v>
      </c>
      <c r="J31" s="17">
        <v>2350</v>
      </c>
      <c r="K31" s="89"/>
      <c r="L31" s="123"/>
      <c r="M31" s="22"/>
      <c r="N31" s="35"/>
      <c r="O31" s="17"/>
      <c r="P31" s="87"/>
      <c r="Q31" s="91"/>
      <c r="R31" s="46" t="s">
        <v>218</v>
      </c>
      <c r="S31" s="35" t="s">
        <v>401</v>
      </c>
      <c r="T31" s="17"/>
      <c r="U31" s="89"/>
      <c r="V31" s="18"/>
      <c r="W31" s="550" t="s">
        <v>696</v>
      </c>
      <c r="X31" s="558"/>
      <c r="Y31" s="558"/>
      <c r="Z31" s="559"/>
    </row>
    <row r="32" spans="1:26" s="13" customFormat="1" ht="13.5" customHeight="1">
      <c r="A32" s="34"/>
      <c r="B32" s="34"/>
      <c r="C32" s="16" t="s">
        <v>60</v>
      </c>
      <c r="D32" s="35" t="s">
        <v>665</v>
      </c>
      <c r="E32" s="512">
        <v>1050</v>
      </c>
      <c r="F32" s="89"/>
      <c r="G32" s="91"/>
      <c r="H32" s="22" t="s">
        <v>706</v>
      </c>
      <c r="I32" s="35" t="s">
        <v>51</v>
      </c>
      <c r="J32" s="17">
        <v>2400</v>
      </c>
      <c r="K32" s="89"/>
      <c r="L32" s="123"/>
      <c r="M32" s="22"/>
      <c r="N32" s="35"/>
      <c r="O32" s="17"/>
      <c r="P32" s="87"/>
      <c r="Q32" s="91"/>
      <c r="R32" s="126" t="s">
        <v>323</v>
      </c>
      <c r="S32" s="35" t="s">
        <v>405</v>
      </c>
      <c r="T32" s="17"/>
      <c r="U32" s="89"/>
      <c r="V32" s="18"/>
      <c r="W32" s="550" t="s">
        <v>697</v>
      </c>
      <c r="X32" s="558"/>
      <c r="Y32" s="558"/>
      <c r="Z32" s="559"/>
    </row>
    <row r="33" spans="1:26" s="13" customFormat="1" ht="13.5" customHeight="1">
      <c r="A33" s="34"/>
      <c r="B33" s="34"/>
      <c r="C33" s="16" t="s">
        <v>62</v>
      </c>
      <c r="D33" s="35" t="s">
        <v>665</v>
      </c>
      <c r="E33" s="512">
        <v>1150</v>
      </c>
      <c r="F33" s="89"/>
      <c r="G33" s="91"/>
      <c r="H33" s="22" t="s">
        <v>63</v>
      </c>
      <c r="I33" s="462" t="s">
        <v>669</v>
      </c>
      <c r="J33" s="17">
        <v>2300</v>
      </c>
      <c r="K33" s="89"/>
      <c r="L33" s="123"/>
      <c r="M33" s="22"/>
      <c r="N33" s="35"/>
      <c r="O33" s="17"/>
      <c r="P33" s="87"/>
      <c r="Q33" s="91"/>
      <c r="R33" s="129" t="s">
        <v>72</v>
      </c>
      <c r="S33" s="35" t="s">
        <v>74</v>
      </c>
      <c r="T33" s="17"/>
      <c r="U33" s="89"/>
      <c r="V33" s="18"/>
      <c r="W33" s="550" t="s">
        <v>745</v>
      </c>
      <c r="X33" s="558"/>
      <c r="Y33" s="558"/>
      <c r="Z33" s="559"/>
    </row>
    <row r="34" spans="1:26" s="13" customFormat="1" ht="13.5" customHeight="1">
      <c r="A34" s="34"/>
      <c r="B34" s="34"/>
      <c r="C34" s="16" t="s">
        <v>402</v>
      </c>
      <c r="D34" s="35" t="s">
        <v>668</v>
      </c>
      <c r="E34" s="512">
        <v>2650</v>
      </c>
      <c r="F34" s="89"/>
      <c r="G34" s="91"/>
      <c r="H34" s="46" t="s">
        <v>218</v>
      </c>
      <c r="I34" s="35" t="s">
        <v>51</v>
      </c>
      <c r="J34" s="17">
        <v>1650</v>
      </c>
      <c r="K34" s="89"/>
      <c r="L34" s="123"/>
      <c r="M34" s="22"/>
      <c r="N34" s="59"/>
      <c r="O34" s="17"/>
      <c r="P34" s="87"/>
      <c r="Q34" s="91"/>
      <c r="R34" s="22" t="s">
        <v>75</v>
      </c>
      <c r="S34" s="35" t="s">
        <v>74</v>
      </c>
      <c r="T34" s="17"/>
      <c r="U34" s="89"/>
      <c r="V34" s="18"/>
      <c r="W34" s="274"/>
      <c r="X34" s="275"/>
      <c r="Y34" s="40"/>
      <c r="Z34" s="276"/>
    </row>
    <row r="35" spans="1:26" s="13" customFormat="1" ht="13.5" customHeight="1">
      <c r="A35" s="34"/>
      <c r="B35" s="34" t="s">
        <v>406</v>
      </c>
      <c r="C35" s="16" t="s">
        <v>66</v>
      </c>
      <c r="D35" s="35" t="s">
        <v>665</v>
      </c>
      <c r="E35" s="512">
        <v>3750</v>
      </c>
      <c r="F35" s="89"/>
      <c r="G35" s="91"/>
      <c r="H35" s="22" t="s">
        <v>219</v>
      </c>
      <c r="I35" s="35" t="s">
        <v>51</v>
      </c>
      <c r="J35" s="17">
        <v>850</v>
      </c>
      <c r="K35" s="89"/>
      <c r="L35" s="123"/>
      <c r="M35" s="129"/>
      <c r="N35" s="35"/>
      <c r="O35" s="17"/>
      <c r="P35" s="87"/>
      <c r="Q35" s="91"/>
      <c r="R35" s="22" t="s">
        <v>284</v>
      </c>
      <c r="S35" s="35" t="s">
        <v>401</v>
      </c>
      <c r="T35" s="17"/>
      <c r="U35" s="89"/>
      <c r="V35" s="18"/>
      <c r="W35" s="550" t="s">
        <v>743</v>
      </c>
      <c r="X35" s="551"/>
      <c r="Y35" s="551"/>
      <c r="Z35" s="552"/>
    </row>
    <row r="36" spans="1:26" s="13" customFormat="1" ht="13.5" customHeight="1">
      <c r="A36" s="34"/>
      <c r="B36" s="34"/>
      <c r="C36" s="16" t="s">
        <v>67</v>
      </c>
      <c r="D36" s="35" t="s">
        <v>665</v>
      </c>
      <c r="E36" s="512">
        <v>1800</v>
      </c>
      <c r="F36" s="89"/>
      <c r="G36" s="98"/>
      <c r="H36" s="126" t="s">
        <v>304</v>
      </c>
      <c r="I36" s="35" t="s">
        <v>51</v>
      </c>
      <c r="J36" s="77">
        <v>1600</v>
      </c>
      <c r="K36" s="89"/>
      <c r="L36" s="123"/>
      <c r="O36" s="17"/>
      <c r="P36" s="87"/>
      <c r="Q36" s="91"/>
      <c r="R36" s="22" t="s">
        <v>285</v>
      </c>
      <c r="S36" s="35" t="s">
        <v>392</v>
      </c>
      <c r="T36" s="17"/>
      <c r="U36" s="89"/>
      <c r="V36" s="18"/>
      <c r="W36" s="271" t="s">
        <v>288</v>
      </c>
      <c r="X36" s="277"/>
      <c r="Y36" s="277"/>
      <c r="Z36" s="276"/>
    </row>
    <row r="37" spans="1:26" s="13" customFormat="1" ht="13.5" customHeight="1">
      <c r="A37" s="34"/>
      <c r="B37" s="34"/>
      <c r="C37" s="16" t="s">
        <v>68</v>
      </c>
      <c r="D37" s="35" t="s">
        <v>665</v>
      </c>
      <c r="E37" s="512">
        <v>1900</v>
      </c>
      <c r="F37" s="89"/>
      <c r="G37" s="91"/>
      <c r="H37" s="22" t="s">
        <v>407</v>
      </c>
      <c r="I37" s="35" t="s">
        <v>22</v>
      </c>
      <c r="J37" s="17">
        <v>2100</v>
      </c>
      <c r="K37" s="89"/>
      <c r="L37" s="123"/>
      <c r="M37" s="22"/>
      <c r="N37" s="35"/>
      <c r="O37" s="17"/>
      <c r="P37" s="87"/>
      <c r="Q37" s="91"/>
      <c r="R37" s="22"/>
      <c r="S37" s="35"/>
      <c r="T37" s="17"/>
      <c r="U37" s="87"/>
      <c r="V37" s="18"/>
      <c r="W37" s="271" t="s">
        <v>716</v>
      </c>
      <c r="X37" s="275"/>
      <c r="Y37" s="40"/>
      <c r="Z37" s="276"/>
    </row>
    <row r="38" spans="1:26" s="13" customFormat="1" ht="13.5" customHeight="1">
      <c r="A38" s="34"/>
      <c r="B38" s="34"/>
      <c r="C38" s="16" t="s">
        <v>70</v>
      </c>
      <c r="D38" s="35" t="s">
        <v>665</v>
      </c>
      <c r="E38" s="512">
        <v>1300</v>
      </c>
      <c r="F38" s="89"/>
      <c r="G38" s="91"/>
      <c r="H38" s="126" t="s">
        <v>323</v>
      </c>
      <c r="I38" s="462" t="s">
        <v>669</v>
      </c>
      <c r="J38" s="17">
        <v>2950</v>
      </c>
      <c r="K38" s="89"/>
      <c r="L38" s="123"/>
      <c r="M38" s="22"/>
      <c r="N38" s="35"/>
      <c r="O38" s="17"/>
      <c r="P38" s="87"/>
      <c r="Q38" s="91"/>
      <c r="R38" s="126"/>
      <c r="S38" s="35"/>
      <c r="T38" s="17"/>
      <c r="U38" s="87"/>
      <c r="V38" s="18"/>
      <c r="W38" s="271"/>
      <c r="X38" s="272"/>
      <c r="Y38" s="272"/>
      <c r="Z38" s="273"/>
    </row>
    <row r="39" spans="1:26" s="13" customFormat="1" ht="13.5" customHeight="1">
      <c r="A39" s="34"/>
      <c r="B39" s="34"/>
      <c r="C39" s="16" t="s">
        <v>71</v>
      </c>
      <c r="D39" s="35" t="s">
        <v>665</v>
      </c>
      <c r="E39" s="512">
        <v>1450</v>
      </c>
      <c r="F39" s="89"/>
      <c r="G39" s="91"/>
      <c r="H39" s="22" t="s">
        <v>72</v>
      </c>
      <c r="I39" s="462" t="s">
        <v>669</v>
      </c>
      <c r="J39" s="17">
        <v>2800</v>
      </c>
      <c r="K39" s="89"/>
      <c r="L39" s="123"/>
      <c r="M39" s="126"/>
      <c r="N39" s="35"/>
      <c r="O39" s="17"/>
      <c r="P39" s="87"/>
      <c r="Q39" s="91"/>
      <c r="R39" s="129"/>
      <c r="S39" s="35"/>
      <c r="T39" s="17"/>
      <c r="U39" s="87"/>
      <c r="V39" s="18"/>
      <c r="W39" s="271"/>
      <c r="X39" s="272"/>
      <c r="Y39" s="272"/>
      <c r="Z39" s="273"/>
    </row>
    <row r="40" spans="1:26" s="13" customFormat="1" ht="13.5" customHeight="1">
      <c r="A40" s="34"/>
      <c r="B40" s="34"/>
      <c r="C40" s="16" t="s">
        <v>284</v>
      </c>
      <c r="D40" s="35" t="s">
        <v>665</v>
      </c>
      <c r="E40" s="512">
        <v>1400</v>
      </c>
      <c r="F40" s="89"/>
      <c r="G40" s="91"/>
      <c r="H40" s="22" t="s">
        <v>75</v>
      </c>
      <c r="I40" s="462" t="s">
        <v>669</v>
      </c>
      <c r="J40" s="17">
        <v>1950</v>
      </c>
      <c r="K40" s="89"/>
      <c r="L40" s="123"/>
      <c r="M40" s="22"/>
      <c r="N40" s="35"/>
      <c r="O40" s="17"/>
      <c r="P40" s="87"/>
      <c r="Q40" s="91"/>
      <c r="R40" s="22"/>
      <c r="S40" s="35"/>
      <c r="T40" s="17"/>
      <c r="U40" s="87"/>
      <c r="V40" s="18"/>
      <c r="W40" s="271"/>
      <c r="X40" s="272"/>
      <c r="Y40" s="272"/>
      <c r="Z40" s="273"/>
    </row>
    <row r="41" spans="1:26" s="13" customFormat="1" ht="13.5" customHeight="1">
      <c r="A41" s="34"/>
      <c r="B41" s="34"/>
      <c r="C41" s="16" t="s">
        <v>285</v>
      </c>
      <c r="D41" s="35" t="s">
        <v>667</v>
      </c>
      <c r="E41" s="512">
        <v>1250</v>
      </c>
      <c r="F41" s="89"/>
      <c r="G41" s="91"/>
      <c r="H41" s="22" t="s">
        <v>293</v>
      </c>
      <c r="I41" s="35" t="s">
        <v>408</v>
      </c>
      <c r="J41" s="17">
        <v>1000</v>
      </c>
      <c r="K41" s="89"/>
      <c r="L41" s="123"/>
      <c r="M41" s="22"/>
      <c r="N41" s="35"/>
      <c r="O41" s="17"/>
      <c r="P41" s="87"/>
      <c r="Q41" s="91"/>
      <c r="R41" s="22"/>
      <c r="S41" s="35"/>
      <c r="T41" s="17"/>
      <c r="U41" s="87" t="s">
        <v>379</v>
      </c>
      <c r="V41" s="21"/>
      <c r="W41" s="271"/>
      <c r="X41" s="272"/>
      <c r="Y41" s="272"/>
      <c r="Z41" s="273"/>
    </row>
    <row r="42" spans="1:26" s="13" customFormat="1" ht="13.5" customHeight="1">
      <c r="A42" s="34"/>
      <c r="B42" s="34"/>
      <c r="C42" s="16"/>
      <c r="D42" s="35"/>
      <c r="E42" s="17"/>
      <c r="F42" s="87"/>
      <c r="G42" s="91"/>
      <c r="H42" s="22"/>
      <c r="I42" s="35"/>
      <c r="J42" s="17"/>
      <c r="K42" s="87"/>
      <c r="L42" s="123"/>
      <c r="M42" s="22"/>
      <c r="N42" s="35"/>
      <c r="O42" s="17"/>
      <c r="P42" s="87"/>
      <c r="Q42" s="91"/>
      <c r="R42" s="22"/>
      <c r="S42" s="35"/>
      <c r="T42" s="17"/>
      <c r="U42" s="87"/>
      <c r="V42" s="21"/>
      <c r="W42" s="271"/>
      <c r="X42" s="272"/>
      <c r="Y42" s="272"/>
      <c r="Z42" s="273"/>
    </row>
    <row r="43" spans="1:26" s="25" customFormat="1" ht="13.5" customHeight="1">
      <c r="A43" s="24"/>
      <c r="B43" s="75"/>
      <c r="C43" s="69" t="s">
        <v>722</v>
      </c>
      <c r="D43" s="70"/>
      <c r="E43" s="48">
        <f>SUM(E7:E42)</f>
        <v>67250</v>
      </c>
      <c r="F43" s="68">
        <f>SUM(F7:F42)</f>
        <v>0</v>
      </c>
      <c r="G43" s="94"/>
      <c r="H43" s="69" t="s">
        <v>722</v>
      </c>
      <c r="I43" s="70"/>
      <c r="J43" s="48">
        <f>SUM(J7:J42)</f>
        <v>70700</v>
      </c>
      <c r="K43" s="68">
        <f>SUM(K7:K42)</f>
        <v>0</v>
      </c>
      <c r="L43" s="130"/>
      <c r="M43" s="69" t="s">
        <v>722</v>
      </c>
      <c r="N43" s="70"/>
      <c r="O43" s="48">
        <f>SUM(O7:O42)</f>
        <v>11450</v>
      </c>
      <c r="P43" s="68">
        <f>SUM(P7:P42)</f>
        <v>0</v>
      </c>
      <c r="Q43" s="74"/>
      <c r="R43" s="69" t="s">
        <v>722</v>
      </c>
      <c r="S43" s="70"/>
      <c r="T43" s="48">
        <f>SUM(T7:T42)</f>
        <v>2000</v>
      </c>
      <c r="U43" s="68">
        <f>SUM(U7:U42)</f>
        <v>0</v>
      </c>
      <c r="V43" s="27"/>
      <c r="W43" s="62"/>
      <c r="X43" s="63"/>
      <c r="Y43" s="73"/>
      <c r="Z43" s="64"/>
    </row>
    <row r="44" spans="1:7" ht="13.5">
      <c r="A44" s="500" t="str">
        <f>'P1表紙'!A40</f>
        <v>平成29年前期（6月1日以降）</v>
      </c>
      <c r="G44" s="13" t="s">
        <v>729</v>
      </c>
    </row>
    <row r="45" ht="13.5">
      <c r="M45" s="28"/>
    </row>
    <row r="60" spans="12:25" ht="13.5">
      <c r="L60" s="13"/>
      <c r="Q60" s="85"/>
      <c r="Y60" s="85"/>
    </row>
    <row r="61" spans="12:25" ht="13.5">
      <c r="L61" s="13"/>
      <c r="Q61" s="85"/>
      <c r="Y61" s="85"/>
    </row>
    <row r="62" spans="12:25" ht="13.5">
      <c r="L62" s="13"/>
      <c r="Q62" s="85"/>
      <c r="Y62" s="85"/>
    </row>
    <row r="63" spans="12:25" ht="13.5">
      <c r="L63" s="13"/>
      <c r="Q63" s="85"/>
      <c r="Y63" s="85"/>
    </row>
    <row r="64" spans="12:25" ht="13.5">
      <c r="L64" s="13"/>
      <c r="Q64" s="85"/>
      <c r="Y64" s="85"/>
    </row>
    <row r="65" spans="12:25" ht="13.5">
      <c r="L65" s="13"/>
      <c r="Q65" s="85"/>
      <c r="Y65" s="85"/>
    </row>
    <row r="66" spans="12:25" ht="13.5">
      <c r="L66" s="13"/>
      <c r="Q66" s="85"/>
      <c r="Y66" s="85"/>
    </row>
    <row r="67" spans="12:25" ht="13.5">
      <c r="L67" s="13"/>
      <c r="Q67" s="85"/>
      <c r="Y67" s="85"/>
    </row>
    <row r="68" spans="12:25" ht="13.5">
      <c r="L68" s="13"/>
      <c r="Q68" s="85"/>
      <c r="Y68" s="85"/>
    </row>
    <row r="69" spans="12:25" ht="13.5">
      <c r="L69" s="13"/>
      <c r="Q69" s="85"/>
      <c r="Y69" s="85"/>
    </row>
    <row r="70" spans="12:25" ht="13.5">
      <c r="L70" s="13"/>
      <c r="Q70" s="85"/>
      <c r="Y70" s="85"/>
    </row>
    <row r="71" spans="12:25" ht="13.5">
      <c r="L71" s="13"/>
      <c r="Q71" s="85"/>
      <c r="Y71" s="85"/>
    </row>
    <row r="72" spans="12:25" ht="13.5">
      <c r="L72" s="13"/>
      <c r="Q72" s="85"/>
      <c r="Y72" s="85"/>
    </row>
    <row r="73" spans="12:25" ht="13.5">
      <c r="L73" s="13"/>
      <c r="Q73" s="85"/>
      <c r="Y73" s="85"/>
    </row>
    <row r="74" spans="12:25" ht="13.5">
      <c r="L74" s="13"/>
      <c r="Q74" s="85"/>
      <c r="Y74" s="85"/>
    </row>
    <row r="75" spans="12:25" ht="13.5">
      <c r="L75" s="13"/>
      <c r="Q75" s="85"/>
      <c r="Y75" s="85"/>
    </row>
    <row r="76" spans="12:25" ht="13.5">
      <c r="L76" s="13"/>
      <c r="Q76" s="85"/>
      <c r="Y76" s="85"/>
    </row>
    <row r="77" spans="12:25" ht="13.5">
      <c r="L77" s="13"/>
      <c r="Q77" s="85"/>
      <c r="Y77" s="85"/>
    </row>
    <row r="78" spans="12:25" ht="13.5">
      <c r="L78" s="13"/>
      <c r="Q78" s="85"/>
      <c r="Y78" s="85"/>
    </row>
    <row r="79" spans="12:25" ht="13.5">
      <c r="L79" s="13"/>
      <c r="Q79" s="85"/>
      <c r="Y79" s="85"/>
    </row>
    <row r="80" spans="12:25" ht="13.5">
      <c r="L80" s="13"/>
      <c r="Q80" s="85"/>
      <c r="Y80" s="85"/>
    </row>
    <row r="81" spans="12:25" ht="13.5">
      <c r="L81" s="13"/>
      <c r="Q81" s="85"/>
      <c r="Y81" s="85"/>
    </row>
    <row r="82" spans="12:25" ht="13.5">
      <c r="L82" s="13"/>
      <c r="Q82" s="85"/>
      <c r="Y82" s="85"/>
    </row>
    <row r="83" spans="12:25" ht="13.5">
      <c r="L83" s="13"/>
      <c r="Q83" s="85"/>
      <c r="Y83" s="85"/>
    </row>
    <row r="84" spans="12:25" ht="13.5">
      <c r="L84" s="13"/>
      <c r="Q84" s="85"/>
      <c r="Y84" s="85"/>
    </row>
    <row r="85" spans="12:25" ht="13.5">
      <c r="L85" s="13"/>
      <c r="Q85" s="85"/>
      <c r="Y85" s="85"/>
    </row>
    <row r="86" spans="12:25" ht="13.5">
      <c r="L86" s="13"/>
      <c r="Q86" s="85"/>
      <c r="Y86" s="85"/>
    </row>
    <row r="87" spans="12:25" ht="13.5">
      <c r="L87" s="13"/>
      <c r="Q87" s="85"/>
      <c r="Y87" s="85"/>
    </row>
    <row r="88" spans="12:25" ht="13.5">
      <c r="L88" s="13"/>
      <c r="Q88" s="85"/>
      <c r="Y88" s="85"/>
    </row>
    <row r="89" spans="12:25" ht="13.5">
      <c r="L89" s="13"/>
      <c r="Q89" s="85"/>
      <c r="Y89" s="85"/>
    </row>
    <row r="90" spans="12:25" ht="13.5">
      <c r="L90" s="13"/>
      <c r="Q90" s="85"/>
      <c r="Y90" s="85"/>
    </row>
    <row r="91" spans="12:25" ht="13.5">
      <c r="L91" s="13"/>
      <c r="Q91" s="85"/>
      <c r="Y91" s="85"/>
    </row>
    <row r="92" spans="12:25" ht="13.5">
      <c r="L92" s="13"/>
      <c r="Q92" s="85"/>
      <c r="Y92" s="85"/>
    </row>
    <row r="93" spans="12:25" ht="13.5">
      <c r="L93" s="13"/>
      <c r="Q93" s="85"/>
      <c r="Y93" s="85"/>
    </row>
    <row r="94" spans="12:25" ht="13.5">
      <c r="L94" s="13"/>
      <c r="Q94" s="85"/>
      <c r="Y94" s="85"/>
    </row>
    <row r="95" spans="12:25" ht="13.5">
      <c r="L95" s="13"/>
      <c r="Q95" s="85"/>
      <c r="Y95" s="85"/>
    </row>
    <row r="96" spans="12:25" ht="13.5">
      <c r="L96" s="13"/>
      <c r="Q96" s="85"/>
      <c r="Y96" s="85"/>
    </row>
    <row r="97" spans="12:25" ht="13.5">
      <c r="L97" s="13"/>
      <c r="Q97" s="85"/>
      <c r="Y97" s="85"/>
    </row>
    <row r="98" spans="12:25" ht="13.5">
      <c r="L98" s="13"/>
      <c r="Q98" s="85"/>
      <c r="Y98" s="85"/>
    </row>
  </sheetData>
  <sheetProtection/>
  <mergeCells count="18">
    <mergeCell ref="W33:Z33"/>
    <mergeCell ref="I4:P4"/>
    <mergeCell ref="S3:W3"/>
    <mergeCell ref="J5:K5"/>
    <mergeCell ref="S4:U4"/>
    <mergeCell ref="W30:Z30"/>
    <mergeCell ref="W31:Z31"/>
    <mergeCell ref="W32:Z32"/>
    <mergeCell ref="A1:Z1"/>
    <mergeCell ref="W35:Z35"/>
    <mergeCell ref="Y4:Z4"/>
    <mergeCell ref="B6:E6"/>
    <mergeCell ref="G6:J6"/>
    <mergeCell ref="L6:O6"/>
    <mergeCell ref="Q6:T6"/>
    <mergeCell ref="V6:Y6"/>
    <mergeCell ref="B3:F4"/>
    <mergeCell ref="I3:P3"/>
  </mergeCells>
  <dataValidations count="1">
    <dataValidation allowBlank="1" showInputMessage="1" sqref="M6:N35 X27:Y29 B3 Z3 G3:Y5 W27:W43 B5:F43 AA1:IV65536 M37:N43 X43:Z43 X31:Z37 Z5:Z29 W6:Y26 G6:L43 O6:V43 A1:A43 A45:Z65536 I44:Y44 A44:C44 E44:G44"/>
  </dataValidations>
  <printOptions horizontalCentered="1" verticalCentered="1"/>
  <pageMargins left="0.2755905511811024" right="0.2755905511811024" top="0.4724409448818898" bottom="0.35433070866141736" header="0.3937007874015748" footer="0.1968503937007874"/>
  <pageSetup fitToHeight="1" fitToWidth="1" horizontalDpi="300" verticalDpi="300" orientation="landscape" paperSize="9" scale="91" r:id="rId2"/>
  <headerFooter alignWithMargins="0">
    <oddFooter>&amp;CＰ２&amp;R　　　　　　　　　　　　　　　　　　　　　　</oddFooter>
  </headerFooter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5"/>
  <sheetViews>
    <sheetView view="pageBreakPreview" zoomScaleSheetLayoutView="100" zoomScalePageLayoutView="0" workbookViewId="0" topLeftCell="A7">
      <selection activeCell="G34" sqref="G34"/>
    </sheetView>
  </sheetViews>
  <sheetFormatPr defaultColWidth="9.00390625" defaultRowHeight="13.5"/>
  <cols>
    <col min="1" max="1" width="1.75390625" style="169" customWidth="1"/>
    <col min="2" max="2" width="8.125" style="169" customWidth="1"/>
    <col min="3" max="3" width="1.875" style="200" customWidth="1"/>
    <col min="4" max="4" width="10.00390625" style="266" customWidth="1"/>
    <col min="5" max="5" width="1.875" style="266" customWidth="1"/>
    <col min="6" max="6" width="6.875" style="267" customWidth="1"/>
    <col min="7" max="7" width="6.875" style="169" customWidth="1"/>
    <col min="8" max="8" width="1.875" style="169" customWidth="1"/>
    <col min="9" max="9" width="10.00390625" style="169" customWidth="1"/>
    <col min="10" max="10" width="2.125" style="169" customWidth="1"/>
    <col min="11" max="11" width="6.875" style="79" customWidth="1"/>
    <col min="12" max="12" width="6.875" style="169" customWidth="1"/>
    <col min="13" max="13" width="0.37109375" style="169" customWidth="1"/>
    <col min="14" max="14" width="10.00390625" style="169" customWidth="1"/>
    <col min="15" max="15" width="2.125" style="169" customWidth="1"/>
    <col min="16" max="16" width="6.875" style="79" customWidth="1"/>
    <col min="17" max="17" width="6.875" style="169" customWidth="1"/>
    <col min="18" max="18" width="0.37109375" style="200" customWidth="1"/>
    <col min="19" max="19" width="10.00390625" style="169" customWidth="1"/>
    <col min="20" max="20" width="2.125" style="169" customWidth="1"/>
    <col min="21" max="21" width="6.875" style="79" customWidth="1"/>
    <col min="22" max="22" width="6.875" style="169" customWidth="1"/>
    <col min="23" max="23" width="0.37109375" style="169" customWidth="1"/>
    <col min="24" max="24" width="10.00390625" style="169" customWidth="1"/>
    <col min="25" max="25" width="2.125" style="169" customWidth="1"/>
    <col min="26" max="26" width="6.875" style="79" customWidth="1"/>
    <col min="27" max="27" width="6.875" style="169" customWidth="1"/>
    <col min="28" max="16384" width="9.00390625" style="169" customWidth="1"/>
  </cols>
  <sheetData>
    <row r="1" spans="2:27" ht="17.25" customHeight="1">
      <c r="B1" s="568" t="s">
        <v>731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</row>
    <row r="2" ht="4.5" customHeight="1"/>
    <row r="3" spans="2:27" ht="30" customHeight="1">
      <c r="B3" s="188" t="s">
        <v>0</v>
      </c>
      <c r="C3" s="528" t="s">
        <v>302</v>
      </c>
      <c r="D3" s="528"/>
      <c r="E3" s="528"/>
      <c r="F3" s="528"/>
      <c r="G3" s="528"/>
      <c r="H3" s="189"/>
      <c r="I3" s="190" t="s">
        <v>1</v>
      </c>
      <c r="J3" s="543"/>
      <c r="K3" s="543"/>
      <c r="L3" s="543"/>
      <c r="M3" s="543"/>
      <c r="N3" s="543"/>
      <c r="O3" s="543"/>
      <c r="P3" s="543"/>
      <c r="Q3" s="543"/>
      <c r="R3" s="191"/>
      <c r="S3" s="190" t="s">
        <v>301</v>
      </c>
      <c r="T3" s="569"/>
      <c r="U3" s="569"/>
      <c r="V3" s="569"/>
      <c r="W3" s="569"/>
      <c r="X3" s="570"/>
      <c r="Y3" s="192" t="s">
        <v>388</v>
      </c>
      <c r="Z3" s="193"/>
      <c r="AA3" s="194"/>
    </row>
    <row r="4" spans="2:27" ht="30" customHeight="1">
      <c r="B4" s="195"/>
      <c r="C4" s="530"/>
      <c r="D4" s="530"/>
      <c r="E4" s="530"/>
      <c r="F4" s="530"/>
      <c r="G4" s="530"/>
      <c r="H4" s="196"/>
      <c r="I4" s="190" t="s">
        <v>2</v>
      </c>
      <c r="J4" s="543"/>
      <c r="K4" s="543"/>
      <c r="L4" s="543"/>
      <c r="M4" s="543"/>
      <c r="N4" s="543"/>
      <c r="O4" s="543"/>
      <c r="P4" s="543"/>
      <c r="Q4" s="543"/>
      <c r="R4" s="191"/>
      <c r="S4" s="190" t="s">
        <v>3</v>
      </c>
      <c r="T4" s="567">
        <f>SUM(G12,L12,AA12,G19,L19,G25,L25,Q25,V25,AA25,G32,L32,AA32)</f>
        <v>0</v>
      </c>
      <c r="U4" s="567"/>
      <c r="V4" s="567"/>
      <c r="W4" s="197"/>
      <c r="X4" s="198" t="s">
        <v>231</v>
      </c>
      <c r="Y4" s="199"/>
      <c r="Z4" s="547"/>
      <c r="AA4" s="548"/>
    </row>
    <row r="5" spans="4:27" ht="24" customHeight="1">
      <c r="D5" s="201" t="s">
        <v>382</v>
      </c>
      <c r="E5" s="201"/>
      <c r="F5" s="201"/>
      <c r="G5" s="201"/>
      <c r="I5" s="180"/>
      <c r="J5" s="202" t="s">
        <v>5</v>
      </c>
      <c r="K5" s="566">
        <f>SUM(F12,K12,P12,U12,Z12)</f>
        <v>15650</v>
      </c>
      <c r="L5" s="566"/>
      <c r="M5" s="180"/>
      <c r="N5" s="56" t="s">
        <v>4</v>
      </c>
      <c r="AA5" s="203"/>
    </row>
    <row r="6" spans="2:27" ht="14.25" customHeight="1">
      <c r="B6" s="186" t="s">
        <v>6</v>
      </c>
      <c r="C6" s="542" t="s">
        <v>7</v>
      </c>
      <c r="D6" s="545"/>
      <c r="E6" s="545"/>
      <c r="F6" s="545"/>
      <c r="G6" s="187" t="s">
        <v>333</v>
      </c>
      <c r="H6" s="542" t="s">
        <v>10</v>
      </c>
      <c r="I6" s="545"/>
      <c r="J6" s="545"/>
      <c r="K6" s="545"/>
      <c r="L6" s="187" t="s">
        <v>333</v>
      </c>
      <c r="M6" s="545" t="s">
        <v>8</v>
      </c>
      <c r="N6" s="545"/>
      <c r="O6" s="545"/>
      <c r="P6" s="545"/>
      <c r="Q6" s="187" t="s">
        <v>333</v>
      </c>
      <c r="R6" s="542" t="s">
        <v>9</v>
      </c>
      <c r="S6" s="545"/>
      <c r="T6" s="545"/>
      <c r="U6" s="545"/>
      <c r="V6" s="187" t="s">
        <v>333</v>
      </c>
      <c r="W6" s="542" t="s">
        <v>11</v>
      </c>
      <c r="X6" s="545"/>
      <c r="Y6" s="545"/>
      <c r="Z6" s="545"/>
      <c r="AA6" s="187" t="s">
        <v>333</v>
      </c>
    </row>
    <row r="7" spans="2:27" s="200" customFormat="1" ht="14.25" customHeight="1">
      <c r="B7" s="204"/>
      <c r="C7" s="205"/>
      <c r="D7" s="206" t="s">
        <v>76</v>
      </c>
      <c r="E7" s="207"/>
      <c r="F7" s="11">
        <v>1900</v>
      </c>
      <c r="G7" s="159"/>
      <c r="H7" s="97"/>
      <c r="I7" s="131" t="s">
        <v>220</v>
      </c>
      <c r="J7" s="162" t="s">
        <v>669</v>
      </c>
      <c r="K7" s="11">
        <v>3450</v>
      </c>
      <c r="L7" s="159"/>
      <c r="M7" s="208"/>
      <c r="N7" s="131" t="s">
        <v>220</v>
      </c>
      <c r="O7" s="32" t="s">
        <v>77</v>
      </c>
      <c r="P7" s="11"/>
      <c r="Q7" s="151"/>
      <c r="R7" s="97"/>
      <c r="S7" s="131" t="s">
        <v>220</v>
      </c>
      <c r="T7" s="32" t="s">
        <v>78</v>
      </c>
      <c r="U7" s="11"/>
      <c r="V7" s="151"/>
      <c r="W7" s="97"/>
      <c r="X7" s="131" t="s">
        <v>220</v>
      </c>
      <c r="Y7" s="207"/>
      <c r="Z7" s="511">
        <v>600</v>
      </c>
      <c r="AA7" s="159"/>
    </row>
    <row r="8" spans="2:27" s="200" customFormat="1" ht="14.25" customHeight="1">
      <c r="B8" s="209"/>
      <c r="C8" s="210"/>
      <c r="D8" s="132"/>
      <c r="E8" s="211"/>
      <c r="F8" s="212"/>
      <c r="G8" s="102"/>
      <c r="H8" s="98"/>
      <c r="I8" s="126" t="s">
        <v>222</v>
      </c>
      <c r="J8" s="162" t="s">
        <v>669</v>
      </c>
      <c r="K8" s="77">
        <v>3450</v>
      </c>
      <c r="L8" s="102"/>
      <c r="M8" s="125"/>
      <c r="N8" s="126" t="s">
        <v>221</v>
      </c>
      <c r="O8" s="37" t="s">
        <v>77</v>
      </c>
      <c r="P8" s="77"/>
      <c r="Q8" s="213"/>
      <c r="R8" s="98"/>
      <c r="S8" s="126" t="s">
        <v>221</v>
      </c>
      <c r="T8" s="37" t="s">
        <v>78</v>
      </c>
      <c r="U8" s="77"/>
      <c r="V8" s="154"/>
      <c r="W8" s="98"/>
      <c r="X8" s="126"/>
      <c r="Y8" s="114"/>
      <c r="Z8" s="77"/>
      <c r="AA8" s="102"/>
    </row>
    <row r="9" spans="2:27" s="200" customFormat="1" ht="14.25" customHeight="1">
      <c r="B9" s="209"/>
      <c r="C9" s="210"/>
      <c r="D9" s="132" t="s">
        <v>80</v>
      </c>
      <c r="E9" s="162" t="s">
        <v>670</v>
      </c>
      <c r="F9" s="77">
        <v>3400</v>
      </c>
      <c r="G9" s="99"/>
      <c r="H9" s="98"/>
      <c r="I9" s="126" t="s">
        <v>80</v>
      </c>
      <c r="J9" s="36" t="s">
        <v>83</v>
      </c>
      <c r="K9" s="77"/>
      <c r="L9" s="99"/>
      <c r="M9" s="125"/>
      <c r="N9" s="126" t="s">
        <v>80</v>
      </c>
      <c r="O9" s="36" t="s">
        <v>81</v>
      </c>
      <c r="P9" s="77"/>
      <c r="Q9" s="154"/>
      <c r="R9" s="98"/>
      <c r="S9" s="126" t="s">
        <v>80</v>
      </c>
      <c r="T9" s="36" t="s">
        <v>82</v>
      </c>
      <c r="U9" s="77"/>
      <c r="V9" s="154"/>
      <c r="W9" s="98"/>
      <c r="X9" s="214"/>
      <c r="Y9" s="215"/>
      <c r="Z9" s="77"/>
      <c r="AA9" s="99"/>
    </row>
    <row r="10" spans="2:27" s="200" customFormat="1" ht="14.25" customHeight="1">
      <c r="B10" s="216"/>
      <c r="C10" s="210"/>
      <c r="D10" s="132" t="s">
        <v>291</v>
      </c>
      <c r="E10" s="36" t="s">
        <v>666</v>
      </c>
      <c r="F10" s="217">
        <v>2850</v>
      </c>
      <c r="G10" s="99"/>
      <c r="H10" s="98"/>
      <c r="I10" s="126"/>
      <c r="J10" s="36"/>
      <c r="K10" s="77"/>
      <c r="L10" s="99"/>
      <c r="M10" s="125"/>
      <c r="N10" s="132"/>
      <c r="O10" s="36"/>
      <c r="P10" s="77"/>
      <c r="Q10" s="154"/>
      <c r="R10" s="98"/>
      <c r="S10" s="132"/>
      <c r="T10" s="36"/>
      <c r="U10" s="77"/>
      <c r="V10" s="154"/>
      <c r="W10" s="98"/>
      <c r="X10" s="126"/>
      <c r="Y10" s="114"/>
      <c r="Z10" s="77"/>
      <c r="AA10" s="99"/>
    </row>
    <row r="11" spans="2:27" s="200" customFormat="1" ht="14.25" customHeight="1">
      <c r="B11" s="209"/>
      <c r="C11" s="210"/>
      <c r="D11" s="132"/>
      <c r="E11" s="36"/>
      <c r="F11" s="217"/>
      <c r="G11" s="167"/>
      <c r="H11" s="98"/>
      <c r="I11" s="126"/>
      <c r="J11" s="36"/>
      <c r="K11" s="77"/>
      <c r="L11" s="167"/>
      <c r="M11" s="125"/>
      <c r="N11" s="132"/>
      <c r="O11" s="36"/>
      <c r="P11" s="77"/>
      <c r="Q11" s="218"/>
      <c r="R11" s="98"/>
      <c r="S11" s="132"/>
      <c r="T11" s="36"/>
      <c r="U11" s="77"/>
      <c r="V11" s="154"/>
      <c r="W11" s="98"/>
      <c r="X11" s="126"/>
      <c r="Y11" s="114"/>
      <c r="Z11" s="77"/>
      <c r="AA11" s="167"/>
    </row>
    <row r="12" spans="2:27" s="79" customFormat="1" ht="14.25" customHeight="1">
      <c r="B12" s="219"/>
      <c r="C12" s="220"/>
      <c r="D12" s="140" t="s">
        <v>722</v>
      </c>
      <c r="E12" s="141"/>
      <c r="F12" s="76">
        <f>SUM(F7:F11)</f>
        <v>8150</v>
      </c>
      <c r="G12" s="101">
        <f>SUM(G7:G11)</f>
        <v>0</v>
      </c>
      <c r="H12" s="221"/>
      <c r="I12" s="140" t="s">
        <v>722</v>
      </c>
      <c r="J12" s="141"/>
      <c r="K12" s="76">
        <f>SUM(K7:K11)</f>
        <v>6900</v>
      </c>
      <c r="L12" s="101">
        <f>SUM(L7:L11)</f>
        <v>0</v>
      </c>
      <c r="M12" s="222"/>
      <c r="N12" s="140"/>
      <c r="O12" s="141"/>
      <c r="P12" s="76">
        <f>SUM(P7:P11)</f>
        <v>0</v>
      </c>
      <c r="Q12" s="101">
        <f>SUM(Q7:Q11)</f>
        <v>0</v>
      </c>
      <c r="R12" s="139"/>
      <c r="S12" s="140"/>
      <c r="T12" s="141"/>
      <c r="U12" s="76">
        <f>SUM(U7:U11)</f>
        <v>0</v>
      </c>
      <c r="V12" s="101">
        <f>SUM(V7:V11)</f>
        <v>0</v>
      </c>
      <c r="W12" s="139"/>
      <c r="X12" s="140" t="s">
        <v>722</v>
      </c>
      <c r="Y12" s="141"/>
      <c r="Z12" s="76">
        <f>SUM(Z7:Z11)</f>
        <v>600</v>
      </c>
      <c r="AA12" s="101">
        <f>SUM(AA7:AA11)</f>
        <v>0</v>
      </c>
    </row>
    <row r="13" spans="4:14" ht="24" customHeight="1">
      <c r="D13" s="201" t="s">
        <v>271</v>
      </c>
      <c r="E13" s="201"/>
      <c r="F13" s="201"/>
      <c r="G13" s="223"/>
      <c r="I13" s="180"/>
      <c r="J13" s="202" t="s">
        <v>5</v>
      </c>
      <c r="K13" s="566">
        <f>SUM(F19,K19,P19,U19,Z19)</f>
        <v>8700</v>
      </c>
      <c r="L13" s="566"/>
      <c r="M13" s="180"/>
      <c r="N13" s="56" t="s">
        <v>4</v>
      </c>
    </row>
    <row r="14" spans="2:27" ht="14.25" customHeight="1">
      <c r="B14" s="186" t="s">
        <v>6</v>
      </c>
      <c r="C14" s="542" t="s">
        <v>7</v>
      </c>
      <c r="D14" s="545"/>
      <c r="E14" s="545"/>
      <c r="F14" s="545"/>
      <c r="G14" s="187" t="s">
        <v>333</v>
      </c>
      <c r="H14" s="542" t="s">
        <v>10</v>
      </c>
      <c r="I14" s="545"/>
      <c r="J14" s="545"/>
      <c r="K14" s="545"/>
      <c r="L14" s="187" t="s">
        <v>333</v>
      </c>
      <c r="M14" s="545" t="s">
        <v>8</v>
      </c>
      <c r="N14" s="545"/>
      <c r="O14" s="545"/>
      <c r="P14" s="545"/>
      <c r="Q14" s="187" t="s">
        <v>333</v>
      </c>
      <c r="R14" s="542" t="s">
        <v>9</v>
      </c>
      <c r="S14" s="545"/>
      <c r="T14" s="545"/>
      <c r="U14" s="545"/>
      <c r="V14" s="187" t="s">
        <v>333</v>
      </c>
      <c r="W14" s="542" t="s">
        <v>11</v>
      </c>
      <c r="X14" s="545"/>
      <c r="Y14" s="545"/>
      <c r="Z14" s="545"/>
      <c r="AA14" s="187" t="s">
        <v>333</v>
      </c>
    </row>
    <row r="15" spans="2:27" s="200" customFormat="1" ht="14.25" customHeight="1">
      <c r="B15" s="216" t="s">
        <v>313</v>
      </c>
      <c r="C15" s="224"/>
      <c r="D15" s="225" t="s">
        <v>85</v>
      </c>
      <c r="E15" s="36" t="s">
        <v>666</v>
      </c>
      <c r="F15" s="84">
        <v>2850</v>
      </c>
      <c r="G15" s="160"/>
      <c r="H15" s="96"/>
      <c r="I15" s="126" t="s">
        <v>223</v>
      </c>
      <c r="J15" s="37" t="s">
        <v>51</v>
      </c>
      <c r="K15" s="77">
        <v>1550</v>
      </c>
      <c r="L15" s="160"/>
      <c r="M15" s="226"/>
      <c r="N15" s="149"/>
      <c r="O15" s="67"/>
      <c r="P15" s="84"/>
      <c r="Q15" s="150"/>
      <c r="R15" s="96"/>
      <c r="S15" s="149"/>
      <c r="T15" s="67"/>
      <c r="U15" s="84"/>
      <c r="V15" s="150"/>
      <c r="W15" s="96"/>
      <c r="X15" s="149"/>
      <c r="Y15" s="227"/>
      <c r="Z15" s="84"/>
      <c r="AA15" s="150"/>
    </row>
    <row r="16" spans="2:27" s="200" customFormat="1" ht="14.25" customHeight="1">
      <c r="B16" s="209"/>
      <c r="C16" s="228"/>
      <c r="D16" s="225"/>
      <c r="E16" s="39"/>
      <c r="F16" s="78"/>
      <c r="G16" s="100"/>
      <c r="H16" s="137"/>
      <c r="I16" s="135" t="s">
        <v>87</v>
      </c>
      <c r="J16" s="37" t="s">
        <v>51</v>
      </c>
      <c r="K16" s="78">
        <v>1450</v>
      </c>
      <c r="L16" s="99"/>
      <c r="M16" s="229"/>
      <c r="N16" s="135"/>
      <c r="O16" s="39"/>
      <c r="P16" s="78"/>
      <c r="Q16" s="230"/>
      <c r="R16" s="137"/>
      <c r="S16" s="135"/>
      <c r="T16" s="39"/>
      <c r="U16" s="78"/>
      <c r="V16" s="230"/>
      <c r="W16" s="137"/>
      <c r="X16" s="135"/>
      <c r="Y16" s="231"/>
      <c r="Z16" s="78"/>
      <c r="AA16" s="230"/>
    </row>
    <row r="17" spans="2:27" s="200" customFormat="1" ht="14.25" customHeight="1">
      <c r="B17" s="209"/>
      <c r="C17" s="210"/>
      <c r="D17" s="132" t="s">
        <v>88</v>
      </c>
      <c r="E17" s="162" t="s">
        <v>670</v>
      </c>
      <c r="F17" s="512">
        <v>2250</v>
      </c>
      <c r="G17" s="99"/>
      <c r="H17" s="98"/>
      <c r="I17" s="126" t="s">
        <v>224</v>
      </c>
      <c r="J17" s="162" t="s">
        <v>672</v>
      </c>
      <c r="K17" s="77"/>
      <c r="L17" s="99"/>
      <c r="M17" s="125"/>
      <c r="N17" s="126" t="s">
        <v>224</v>
      </c>
      <c r="O17" s="36" t="s">
        <v>81</v>
      </c>
      <c r="P17" s="77"/>
      <c r="Q17" s="154"/>
      <c r="R17" s="98"/>
      <c r="S17" s="126" t="s">
        <v>224</v>
      </c>
      <c r="T17" s="36" t="s">
        <v>82</v>
      </c>
      <c r="U17" s="77"/>
      <c r="V17" s="154"/>
      <c r="W17" s="98"/>
      <c r="X17" s="126"/>
      <c r="Y17" s="114"/>
      <c r="Z17" s="77"/>
      <c r="AA17" s="154"/>
    </row>
    <row r="18" spans="2:27" s="200" customFormat="1" ht="14.25" customHeight="1">
      <c r="B18" s="232"/>
      <c r="C18" s="233"/>
      <c r="D18" s="234" t="s">
        <v>89</v>
      </c>
      <c r="E18" s="162" t="s">
        <v>670</v>
      </c>
      <c r="F18" s="235">
        <v>600</v>
      </c>
      <c r="G18" s="102"/>
      <c r="H18" s="142"/>
      <c r="I18" s="134" t="s">
        <v>89</v>
      </c>
      <c r="J18" s="162" t="s">
        <v>672</v>
      </c>
      <c r="K18" s="80"/>
      <c r="L18" s="99"/>
      <c r="M18" s="236"/>
      <c r="N18" s="134" t="s">
        <v>89</v>
      </c>
      <c r="O18" s="45" t="s">
        <v>81</v>
      </c>
      <c r="P18" s="80"/>
      <c r="Q18" s="213"/>
      <c r="R18" s="142"/>
      <c r="S18" s="134" t="s">
        <v>89</v>
      </c>
      <c r="T18" s="45" t="s">
        <v>82</v>
      </c>
      <c r="U18" s="80"/>
      <c r="V18" s="213"/>
      <c r="W18" s="142"/>
      <c r="X18" s="134"/>
      <c r="Y18" s="237"/>
      <c r="Z18" s="80"/>
      <c r="AA18" s="213"/>
    </row>
    <row r="19" spans="2:27" s="79" customFormat="1" ht="14.25" customHeight="1">
      <c r="B19" s="219"/>
      <c r="C19" s="220"/>
      <c r="D19" s="140" t="s">
        <v>722</v>
      </c>
      <c r="E19" s="141"/>
      <c r="F19" s="76">
        <f>SUM(F15:F18)</f>
        <v>5700</v>
      </c>
      <c r="G19" s="101">
        <f>SUM(G15:G18)</f>
        <v>0</v>
      </c>
      <c r="H19" s="221"/>
      <c r="I19" s="140" t="s">
        <v>722</v>
      </c>
      <c r="J19" s="141"/>
      <c r="K19" s="76">
        <f>SUM(K15:K18)</f>
        <v>3000</v>
      </c>
      <c r="L19" s="101">
        <f>SUM(L15:L18)</f>
        <v>0</v>
      </c>
      <c r="M19" s="222"/>
      <c r="N19" s="140"/>
      <c r="O19" s="141"/>
      <c r="P19" s="76">
        <f>SUM(P15:P18)</f>
        <v>0</v>
      </c>
      <c r="Q19" s="101">
        <f>SUM(Q15:Q18)</f>
        <v>0</v>
      </c>
      <c r="R19" s="139"/>
      <c r="S19" s="140"/>
      <c r="T19" s="141"/>
      <c r="U19" s="76">
        <f>SUM(U15:U18)</f>
        <v>0</v>
      </c>
      <c r="V19" s="101">
        <f>SUM(V15:V18)</f>
        <v>0</v>
      </c>
      <c r="W19" s="139"/>
      <c r="X19" s="140"/>
      <c r="Y19" s="141"/>
      <c r="Z19" s="76">
        <f>SUM(Z15:Z18)</f>
        <v>0</v>
      </c>
      <c r="AA19" s="101">
        <f>SUM(AA15:AA18)</f>
        <v>0</v>
      </c>
    </row>
    <row r="20" spans="4:14" ht="24" customHeight="1">
      <c r="D20" s="201" t="s">
        <v>314</v>
      </c>
      <c r="E20" s="201"/>
      <c r="F20" s="201"/>
      <c r="G20" s="223"/>
      <c r="I20" s="180"/>
      <c r="J20" s="202" t="s">
        <v>5</v>
      </c>
      <c r="K20" s="566">
        <f>SUM(F25,K25,P25,U25:V25,Z25)</f>
        <v>6900</v>
      </c>
      <c r="L20" s="566"/>
      <c r="M20" s="180"/>
      <c r="N20" s="56" t="s">
        <v>4</v>
      </c>
    </row>
    <row r="21" spans="2:27" ht="14.25" customHeight="1">
      <c r="B21" s="186" t="s">
        <v>6</v>
      </c>
      <c r="C21" s="542" t="s">
        <v>7</v>
      </c>
      <c r="D21" s="545"/>
      <c r="E21" s="545"/>
      <c r="F21" s="545"/>
      <c r="G21" s="187" t="s">
        <v>333</v>
      </c>
      <c r="H21" s="542" t="s">
        <v>10</v>
      </c>
      <c r="I21" s="545"/>
      <c r="J21" s="545"/>
      <c r="K21" s="545"/>
      <c r="L21" s="187" t="s">
        <v>333</v>
      </c>
      <c r="M21" s="545" t="s">
        <v>8</v>
      </c>
      <c r="N21" s="545"/>
      <c r="O21" s="545"/>
      <c r="P21" s="545"/>
      <c r="Q21" s="187" t="s">
        <v>333</v>
      </c>
      <c r="R21" s="542" t="s">
        <v>9</v>
      </c>
      <c r="S21" s="545"/>
      <c r="T21" s="545"/>
      <c r="U21" s="545"/>
      <c r="V21" s="187" t="s">
        <v>333</v>
      </c>
      <c r="W21" s="542" t="s">
        <v>11</v>
      </c>
      <c r="X21" s="545"/>
      <c r="Y21" s="545"/>
      <c r="Z21" s="545"/>
      <c r="AA21" s="187" t="s">
        <v>333</v>
      </c>
    </row>
    <row r="22" spans="2:27" s="200" customFormat="1" ht="14.25" customHeight="1">
      <c r="B22" s="216" t="s">
        <v>312</v>
      </c>
      <c r="C22" s="205"/>
      <c r="D22" s="206" t="s">
        <v>84</v>
      </c>
      <c r="E22" s="36" t="s">
        <v>666</v>
      </c>
      <c r="F22" s="11">
        <v>2200</v>
      </c>
      <c r="G22" s="160"/>
      <c r="H22" s="97"/>
      <c r="I22" s="131" t="s">
        <v>84</v>
      </c>
      <c r="J22" s="37" t="s">
        <v>51</v>
      </c>
      <c r="K22" s="11">
        <v>1550</v>
      </c>
      <c r="L22" s="159"/>
      <c r="M22" s="208"/>
      <c r="N22" s="131" t="s">
        <v>84</v>
      </c>
      <c r="O22" s="32"/>
      <c r="P22" s="511">
        <v>900</v>
      </c>
      <c r="Q22" s="159"/>
      <c r="R22" s="97"/>
      <c r="S22" s="131" t="s">
        <v>673</v>
      </c>
      <c r="T22" s="32" t="s">
        <v>401</v>
      </c>
      <c r="U22" s="11"/>
      <c r="V22" s="159"/>
      <c r="W22" s="97"/>
      <c r="X22" s="131" t="s">
        <v>381</v>
      </c>
      <c r="Y22" s="207"/>
      <c r="Z22" s="11">
        <v>400</v>
      </c>
      <c r="AA22" s="159"/>
    </row>
    <row r="23" spans="2:27" s="200" customFormat="1" ht="14.25" customHeight="1">
      <c r="B23" s="216" t="s">
        <v>389</v>
      </c>
      <c r="C23" s="98" t="s">
        <v>390</v>
      </c>
      <c r="D23" s="132" t="s">
        <v>86</v>
      </c>
      <c r="E23" s="36" t="s">
        <v>666</v>
      </c>
      <c r="F23" s="77">
        <v>1850</v>
      </c>
      <c r="G23" s="99"/>
      <c r="H23" s="98"/>
      <c r="I23" s="126"/>
      <c r="J23" s="37"/>
      <c r="K23" s="77"/>
      <c r="L23" s="99"/>
      <c r="M23" s="125"/>
      <c r="N23" s="126"/>
      <c r="O23" s="37"/>
      <c r="P23" s="77"/>
      <c r="Q23" s="99"/>
      <c r="R23" s="98"/>
      <c r="S23" s="126"/>
      <c r="T23" s="37"/>
      <c r="U23" s="77"/>
      <c r="V23" s="99"/>
      <c r="W23" s="98"/>
      <c r="X23" s="126"/>
      <c r="Y23" s="114"/>
      <c r="Z23" s="77"/>
      <c r="AA23" s="99"/>
    </row>
    <row r="24" spans="2:27" s="200" customFormat="1" ht="14.25" customHeight="1">
      <c r="B24" s="209"/>
      <c r="C24" s="210"/>
      <c r="D24" s="132"/>
      <c r="E24" s="36"/>
      <c r="F24" s="217"/>
      <c r="G24" s="167"/>
      <c r="H24" s="98"/>
      <c r="I24" s="126"/>
      <c r="J24" s="36"/>
      <c r="K24" s="77"/>
      <c r="L24" s="99"/>
      <c r="M24" s="125"/>
      <c r="N24" s="132"/>
      <c r="O24" s="36"/>
      <c r="P24" s="77"/>
      <c r="Q24" s="99"/>
      <c r="R24" s="98"/>
      <c r="S24" s="132"/>
      <c r="T24" s="36"/>
      <c r="U24" s="77"/>
      <c r="V24" s="99"/>
      <c r="W24" s="98"/>
      <c r="X24" s="126"/>
      <c r="Y24" s="114"/>
      <c r="Z24" s="77"/>
      <c r="AA24" s="99"/>
    </row>
    <row r="25" spans="2:27" s="79" customFormat="1" ht="14.25" customHeight="1">
      <c r="B25" s="219"/>
      <c r="C25" s="220"/>
      <c r="D25" s="140" t="s">
        <v>722</v>
      </c>
      <c r="E25" s="141"/>
      <c r="F25" s="76">
        <f>SUM(F22:F24)</f>
        <v>4050</v>
      </c>
      <c r="G25" s="101">
        <f>SUM(G22:G24)</f>
        <v>0</v>
      </c>
      <c r="H25" s="221"/>
      <c r="I25" s="140" t="s">
        <v>722</v>
      </c>
      <c r="J25" s="141"/>
      <c r="K25" s="76">
        <f>SUM(K22:K24)</f>
        <v>1550</v>
      </c>
      <c r="L25" s="101">
        <f>SUM(L22:L24)</f>
        <v>0</v>
      </c>
      <c r="M25" s="222"/>
      <c r="N25" s="140" t="s">
        <v>722</v>
      </c>
      <c r="O25" s="141"/>
      <c r="P25" s="76">
        <f>SUM(P22:P24)</f>
        <v>900</v>
      </c>
      <c r="Q25" s="101">
        <f>SUM(Q22:Q24)</f>
        <v>0</v>
      </c>
      <c r="R25" s="139"/>
      <c r="S25" s="140"/>
      <c r="T25" s="141"/>
      <c r="U25" s="76">
        <f>SUM(U22:U24)</f>
        <v>0</v>
      </c>
      <c r="V25" s="101">
        <f>SUM(V22:V24)</f>
        <v>0</v>
      </c>
      <c r="W25" s="139"/>
      <c r="X25" s="140" t="s">
        <v>722</v>
      </c>
      <c r="Y25" s="141"/>
      <c r="Z25" s="76">
        <f>SUM(Z22:Z24)</f>
        <v>400</v>
      </c>
      <c r="AA25" s="101">
        <f>SUM(AA22:AA24)</f>
        <v>0</v>
      </c>
    </row>
    <row r="26" spans="4:14" ht="24" customHeight="1">
      <c r="D26" s="201" t="s">
        <v>225</v>
      </c>
      <c r="E26" s="201"/>
      <c r="F26" s="201"/>
      <c r="G26" s="223"/>
      <c r="I26" s="180"/>
      <c r="J26" s="202" t="s">
        <v>5</v>
      </c>
      <c r="K26" s="566">
        <f>SUM(F32,K32,P32,U32,Z32)</f>
        <v>11850</v>
      </c>
      <c r="L26" s="566"/>
      <c r="M26" s="180"/>
      <c r="N26" s="56" t="s">
        <v>4</v>
      </c>
    </row>
    <row r="27" spans="2:27" ht="14.25" customHeight="1">
      <c r="B27" s="186" t="s">
        <v>6</v>
      </c>
      <c r="C27" s="542" t="s">
        <v>7</v>
      </c>
      <c r="D27" s="545"/>
      <c r="E27" s="545"/>
      <c r="F27" s="545"/>
      <c r="G27" s="187" t="s">
        <v>333</v>
      </c>
      <c r="H27" s="542" t="s">
        <v>10</v>
      </c>
      <c r="I27" s="545"/>
      <c r="J27" s="545"/>
      <c r="K27" s="545"/>
      <c r="L27" s="187" t="s">
        <v>333</v>
      </c>
      <c r="M27" s="545" t="s">
        <v>8</v>
      </c>
      <c r="N27" s="545"/>
      <c r="O27" s="545"/>
      <c r="P27" s="545"/>
      <c r="Q27" s="187" t="s">
        <v>333</v>
      </c>
      <c r="R27" s="542" t="s">
        <v>9</v>
      </c>
      <c r="S27" s="545"/>
      <c r="T27" s="545"/>
      <c r="U27" s="545"/>
      <c r="V27" s="187" t="s">
        <v>333</v>
      </c>
      <c r="W27" s="542" t="s">
        <v>11</v>
      </c>
      <c r="X27" s="545"/>
      <c r="Y27" s="545"/>
      <c r="Z27" s="545"/>
      <c r="AA27" s="187" t="s">
        <v>333</v>
      </c>
    </row>
    <row r="28" spans="2:27" s="200" customFormat="1" ht="14.25" customHeight="1">
      <c r="B28" s="238"/>
      <c r="C28" s="97" t="s">
        <v>391</v>
      </c>
      <c r="D28" s="206" t="s">
        <v>90</v>
      </c>
      <c r="E28" s="32" t="s">
        <v>668</v>
      </c>
      <c r="F28" s="11">
        <v>3650</v>
      </c>
      <c r="G28" s="160"/>
      <c r="H28" s="97"/>
      <c r="I28" s="131" t="s">
        <v>226</v>
      </c>
      <c r="J28" s="32" t="s">
        <v>700</v>
      </c>
      <c r="K28" s="11">
        <v>2500</v>
      </c>
      <c r="L28" s="160"/>
      <c r="M28" s="208"/>
      <c r="N28" s="131" t="s">
        <v>90</v>
      </c>
      <c r="O28" s="32" t="s">
        <v>91</v>
      </c>
      <c r="P28" s="11"/>
      <c r="Q28" s="151"/>
      <c r="R28" s="97"/>
      <c r="S28" s="131" t="s">
        <v>226</v>
      </c>
      <c r="T28" s="32" t="s">
        <v>92</v>
      </c>
      <c r="U28" s="11"/>
      <c r="V28" s="151"/>
      <c r="W28" s="97"/>
      <c r="X28" s="131" t="s">
        <v>94</v>
      </c>
      <c r="Y28" s="207"/>
      <c r="Z28" s="11">
        <v>100</v>
      </c>
      <c r="AA28" s="160"/>
    </row>
    <row r="29" spans="2:27" s="200" customFormat="1" ht="14.25" customHeight="1">
      <c r="B29" s="239"/>
      <c r="C29" s="228"/>
      <c r="D29" s="225"/>
      <c r="E29" s="231"/>
      <c r="F29" s="78"/>
      <c r="G29" s="99"/>
      <c r="H29" s="137"/>
      <c r="I29" s="135" t="s">
        <v>227</v>
      </c>
      <c r="J29" s="163" t="s">
        <v>675</v>
      </c>
      <c r="K29" s="78">
        <v>2800</v>
      </c>
      <c r="L29" s="99"/>
      <c r="M29" s="229"/>
      <c r="N29" s="135" t="s">
        <v>227</v>
      </c>
      <c r="O29" s="38" t="s">
        <v>77</v>
      </c>
      <c r="P29" s="78"/>
      <c r="Q29" s="230"/>
      <c r="R29" s="137"/>
      <c r="S29" s="135" t="s">
        <v>227</v>
      </c>
      <c r="T29" s="38" t="s">
        <v>78</v>
      </c>
      <c r="U29" s="78"/>
      <c r="V29" s="230"/>
      <c r="W29" s="137"/>
      <c r="X29" s="135"/>
      <c r="Y29" s="231"/>
      <c r="Z29" s="78"/>
      <c r="AA29" s="99"/>
    </row>
    <row r="30" spans="2:27" s="200" customFormat="1" ht="14.25" customHeight="1">
      <c r="B30" s="209"/>
      <c r="C30" s="210"/>
      <c r="D30" s="132" t="s">
        <v>228</v>
      </c>
      <c r="E30" s="37" t="s">
        <v>674</v>
      </c>
      <c r="F30" s="77">
        <v>1150</v>
      </c>
      <c r="G30" s="99"/>
      <c r="H30" s="98"/>
      <c r="I30" s="126" t="s">
        <v>229</v>
      </c>
      <c r="J30" s="37" t="s">
        <v>79</v>
      </c>
      <c r="K30" s="77">
        <v>1650</v>
      </c>
      <c r="L30" s="99"/>
      <c r="M30" s="125"/>
      <c r="N30" s="126" t="s">
        <v>229</v>
      </c>
      <c r="O30" s="37" t="s">
        <v>77</v>
      </c>
      <c r="P30" s="77"/>
      <c r="Q30" s="154"/>
      <c r="R30" s="98"/>
      <c r="S30" s="126" t="s">
        <v>229</v>
      </c>
      <c r="T30" s="37" t="s">
        <v>78</v>
      </c>
      <c r="U30" s="77"/>
      <c r="V30" s="154"/>
      <c r="W30" s="98"/>
      <c r="X30" s="132" t="s">
        <v>228</v>
      </c>
      <c r="Y30" s="240" t="s">
        <v>392</v>
      </c>
      <c r="Z30" s="77"/>
      <c r="AA30" s="99"/>
    </row>
    <row r="31" spans="2:27" s="200" customFormat="1" ht="14.25" customHeight="1">
      <c r="B31" s="228"/>
      <c r="C31" s="228"/>
      <c r="D31" s="225"/>
      <c r="E31" s="231"/>
      <c r="F31" s="82"/>
      <c r="G31" s="167"/>
      <c r="H31" s="137"/>
      <c r="I31" s="135"/>
      <c r="J31" s="231"/>
      <c r="K31" s="78"/>
      <c r="L31" s="167"/>
      <c r="M31" s="229"/>
      <c r="N31" s="135"/>
      <c r="O31" s="231"/>
      <c r="P31" s="78"/>
      <c r="Q31" s="230"/>
      <c r="R31" s="137"/>
      <c r="S31" s="135"/>
      <c r="T31" s="231"/>
      <c r="U31" s="78"/>
      <c r="V31" s="230"/>
      <c r="W31" s="137"/>
      <c r="X31" s="135"/>
      <c r="Y31" s="231"/>
      <c r="Z31" s="78"/>
      <c r="AA31" s="167"/>
    </row>
    <row r="32" spans="2:27" s="79" customFormat="1" ht="14.25" customHeight="1">
      <c r="B32" s="241"/>
      <c r="C32" s="220"/>
      <c r="D32" s="140" t="s">
        <v>722</v>
      </c>
      <c r="E32" s="141"/>
      <c r="F32" s="76">
        <f>SUM(F28:F31)</f>
        <v>4800</v>
      </c>
      <c r="G32" s="101">
        <f>SUM(G28:G31)</f>
        <v>0</v>
      </c>
      <c r="H32" s="221"/>
      <c r="I32" s="143" t="s">
        <v>722</v>
      </c>
      <c r="J32" s="141"/>
      <c r="K32" s="76">
        <f>SUM(K28:K31)</f>
        <v>6950</v>
      </c>
      <c r="L32" s="101">
        <f>SUM(L28:L31)</f>
        <v>0</v>
      </c>
      <c r="M32" s="222"/>
      <c r="N32" s="143"/>
      <c r="O32" s="141"/>
      <c r="P32" s="76"/>
      <c r="Q32" s="101">
        <f>SUM(Q28:Q31)</f>
        <v>0</v>
      </c>
      <c r="R32" s="139"/>
      <c r="S32" s="143"/>
      <c r="T32" s="141"/>
      <c r="U32" s="76"/>
      <c r="V32" s="101">
        <f>SUM(V28:V31)</f>
        <v>0</v>
      </c>
      <c r="W32" s="139"/>
      <c r="X32" s="143" t="s">
        <v>722</v>
      </c>
      <c r="Y32" s="141"/>
      <c r="Z32" s="76">
        <f>SUM(Z28:Z31)</f>
        <v>100</v>
      </c>
      <c r="AA32" s="101">
        <f>SUM(AA28:AA31)</f>
        <v>0</v>
      </c>
    </row>
    <row r="33" spans="2:27" s="249" customFormat="1" ht="13.5" customHeight="1">
      <c r="B33" s="193"/>
      <c r="C33" s="242"/>
      <c r="D33" s="243"/>
      <c r="E33" s="243"/>
      <c r="F33" s="244"/>
      <c r="G33" s="245"/>
      <c r="H33" s="246"/>
      <c r="I33" s="247"/>
      <c r="J33" s="247"/>
      <c r="K33" s="244"/>
      <c r="L33" s="246"/>
      <c r="M33" s="246"/>
      <c r="N33" s="247"/>
      <c r="O33" s="247"/>
      <c r="P33" s="244"/>
      <c r="Q33" s="246"/>
      <c r="R33" s="248"/>
      <c r="S33" s="247"/>
      <c r="T33" s="247"/>
      <c r="U33" s="244"/>
      <c r="V33" s="246"/>
      <c r="W33" s="246"/>
      <c r="X33" s="247"/>
      <c r="Y33" s="247"/>
      <c r="Z33" s="244"/>
      <c r="AA33" s="246"/>
    </row>
    <row r="34" spans="2:27" s="255" customFormat="1" ht="12" customHeight="1">
      <c r="B34" s="250" t="s">
        <v>95</v>
      </c>
      <c r="C34" s="268"/>
      <c r="D34" s="251" t="s">
        <v>744</v>
      </c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2"/>
      <c r="Q34" s="251"/>
      <c r="R34" s="253"/>
      <c r="S34" s="251"/>
      <c r="T34" s="251"/>
      <c r="U34" s="252"/>
      <c r="V34" s="251"/>
      <c r="W34" s="251"/>
      <c r="X34" s="251"/>
      <c r="Y34" s="251"/>
      <c r="Z34" s="252"/>
      <c r="AA34" s="254"/>
    </row>
    <row r="35" spans="2:27" s="255" customFormat="1" ht="12" customHeight="1">
      <c r="B35" s="256"/>
      <c r="C35" s="269"/>
      <c r="D35" s="257"/>
      <c r="E35" s="257"/>
      <c r="F35" s="257"/>
      <c r="G35" s="257"/>
      <c r="H35" s="257"/>
      <c r="I35" s="257"/>
      <c r="J35" s="257"/>
      <c r="K35" s="258"/>
      <c r="L35" s="257"/>
      <c r="M35" s="257"/>
      <c r="N35" s="257"/>
      <c r="O35" s="257"/>
      <c r="P35" s="258"/>
      <c r="Q35" s="257"/>
      <c r="R35" s="259"/>
      <c r="S35" s="257"/>
      <c r="T35" s="257"/>
      <c r="U35" s="258"/>
      <c r="V35" s="257"/>
      <c r="W35" s="257"/>
      <c r="X35" s="257"/>
      <c r="Y35" s="257"/>
      <c r="Z35" s="258"/>
      <c r="AA35" s="505" t="s">
        <v>729</v>
      </c>
    </row>
    <row r="36" spans="2:27" s="255" customFormat="1" ht="12" customHeight="1">
      <c r="B36" s="261"/>
      <c r="C36" s="270"/>
      <c r="D36" s="262"/>
      <c r="E36" s="262"/>
      <c r="F36" s="262"/>
      <c r="G36" s="262"/>
      <c r="H36" s="262"/>
      <c r="I36" s="262"/>
      <c r="J36" s="262"/>
      <c r="K36" s="263"/>
      <c r="L36" s="262"/>
      <c r="M36" s="262"/>
      <c r="N36" s="262"/>
      <c r="O36" s="262"/>
      <c r="P36" s="263"/>
      <c r="Q36" s="262"/>
      <c r="R36" s="264"/>
      <c r="S36" s="262"/>
      <c r="T36" s="262"/>
      <c r="U36" s="263"/>
      <c r="V36" s="262"/>
      <c r="W36" s="262"/>
      <c r="X36" s="262"/>
      <c r="Y36" s="262"/>
      <c r="Z36" s="263"/>
      <c r="AA36" s="265"/>
    </row>
    <row r="37" spans="2:27" s="255" customFormat="1" ht="12" customHeight="1">
      <c r="B37" s="503" t="str">
        <f>'P1表紙'!A40</f>
        <v>平成29年前期（6月1日以降）</v>
      </c>
      <c r="C37" s="269"/>
      <c r="D37" s="257"/>
      <c r="E37" s="257"/>
      <c r="F37" s="257"/>
      <c r="G37" s="257"/>
      <c r="H37" s="257"/>
      <c r="I37" s="257"/>
      <c r="J37" s="257"/>
      <c r="K37" s="258"/>
      <c r="L37" s="257"/>
      <c r="M37" s="257"/>
      <c r="N37" s="257"/>
      <c r="O37" s="257"/>
      <c r="P37" s="258"/>
      <c r="Q37" s="257"/>
      <c r="R37" s="259"/>
      <c r="S37" s="257"/>
      <c r="T37" s="257"/>
      <c r="U37" s="258"/>
      <c r="V37" s="257"/>
      <c r="W37" s="257"/>
      <c r="X37" s="257"/>
      <c r="Y37" s="257"/>
      <c r="Z37" s="258"/>
      <c r="AA37" s="257"/>
    </row>
    <row r="38" ht="13.5"/>
    <row r="46" spans="18:26" ht="13.5">
      <c r="R46" s="169"/>
      <c r="Z46" s="169"/>
    </row>
    <row r="47" spans="18:26" ht="13.5">
      <c r="R47" s="169"/>
      <c r="Z47" s="169"/>
    </row>
    <row r="48" spans="18:26" ht="13.5">
      <c r="R48" s="169"/>
      <c r="Z48" s="169"/>
    </row>
    <row r="49" spans="18:26" ht="13.5">
      <c r="R49" s="169"/>
      <c r="Z49" s="169"/>
    </row>
    <row r="50" spans="18:26" ht="13.5">
      <c r="R50" s="169"/>
      <c r="Z50" s="169"/>
    </row>
    <row r="51" spans="18:26" ht="13.5">
      <c r="R51" s="169"/>
      <c r="Z51" s="169"/>
    </row>
    <row r="52" spans="18:26" ht="13.5">
      <c r="R52" s="169"/>
      <c r="Z52" s="169"/>
    </row>
    <row r="53" spans="18:26" ht="13.5">
      <c r="R53" s="169"/>
      <c r="Z53" s="169"/>
    </row>
    <row r="54" spans="18:26" ht="13.5">
      <c r="R54" s="169"/>
      <c r="Z54" s="169"/>
    </row>
    <row r="55" spans="18:26" ht="13.5">
      <c r="R55" s="169"/>
      <c r="Z55" s="169"/>
    </row>
    <row r="56" spans="18:26" ht="13.5">
      <c r="R56" s="169"/>
      <c r="Z56" s="169"/>
    </row>
    <row r="57" spans="18:26" ht="13.5">
      <c r="R57" s="169"/>
      <c r="Z57" s="169"/>
    </row>
    <row r="58" spans="18:26" ht="13.5">
      <c r="R58" s="169"/>
      <c r="Z58" s="169"/>
    </row>
    <row r="59" spans="18:26" ht="13.5">
      <c r="R59" s="169"/>
      <c r="Z59" s="169"/>
    </row>
    <row r="60" spans="18:26" ht="13.5">
      <c r="R60" s="169"/>
      <c r="Z60" s="169"/>
    </row>
    <row r="61" spans="18:26" ht="13.5">
      <c r="R61" s="169"/>
      <c r="Z61" s="169"/>
    </row>
    <row r="62" spans="18:26" ht="13.5">
      <c r="R62" s="169"/>
      <c r="Z62" s="169"/>
    </row>
    <row r="63" spans="18:26" ht="13.5">
      <c r="R63" s="169"/>
      <c r="Z63" s="169"/>
    </row>
    <row r="64" spans="18:26" ht="13.5">
      <c r="R64" s="169"/>
      <c r="Z64" s="169"/>
    </row>
    <row r="65" spans="18:26" ht="13.5">
      <c r="R65" s="169"/>
      <c r="Z65" s="169"/>
    </row>
    <row r="66" spans="18:26" ht="13.5">
      <c r="R66" s="169"/>
      <c r="Z66" s="169"/>
    </row>
    <row r="67" spans="18:26" ht="13.5">
      <c r="R67" s="169"/>
      <c r="Z67" s="169"/>
    </row>
    <row r="68" spans="18:26" ht="13.5">
      <c r="R68" s="169"/>
      <c r="Z68" s="169"/>
    </row>
    <row r="69" spans="18:26" ht="13.5">
      <c r="R69" s="169"/>
      <c r="Z69" s="169"/>
    </row>
    <row r="70" spans="18:26" ht="13.5">
      <c r="R70" s="169"/>
      <c r="Z70" s="169"/>
    </row>
    <row r="71" spans="18:26" ht="13.5">
      <c r="R71" s="169"/>
      <c r="Z71" s="169"/>
    </row>
    <row r="72" spans="18:26" ht="13.5">
      <c r="R72" s="169"/>
      <c r="Z72" s="169"/>
    </row>
    <row r="73" spans="18:26" ht="13.5">
      <c r="R73" s="169"/>
      <c r="Z73" s="169"/>
    </row>
    <row r="74" spans="18:26" ht="13.5">
      <c r="R74" s="169"/>
      <c r="Z74" s="169"/>
    </row>
    <row r="75" spans="18:26" ht="13.5">
      <c r="R75" s="169"/>
      <c r="Z75" s="169"/>
    </row>
  </sheetData>
  <sheetProtection/>
  <mergeCells count="31">
    <mergeCell ref="C21:F21"/>
    <mergeCell ref="K20:L20"/>
    <mergeCell ref="H21:K21"/>
    <mergeCell ref="K13:L13"/>
    <mergeCell ref="R14:U14"/>
    <mergeCell ref="C14:F14"/>
    <mergeCell ref="H14:K14"/>
    <mergeCell ref="T3:X3"/>
    <mergeCell ref="K5:L5"/>
    <mergeCell ref="R6:U6"/>
    <mergeCell ref="W6:Z6"/>
    <mergeCell ref="C3:G4"/>
    <mergeCell ref="J3:Q3"/>
    <mergeCell ref="M6:P6"/>
    <mergeCell ref="C27:F27"/>
    <mergeCell ref="M27:P27"/>
    <mergeCell ref="K26:L26"/>
    <mergeCell ref="T4:V4"/>
    <mergeCell ref="M21:P21"/>
    <mergeCell ref="B1:AA1"/>
    <mergeCell ref="C6:F6"/>
    <mergeCell ref="M14:P14"/>
    <mergeCell ref="R21:U21"/>
    <mergeCell ref="Z4:AA4"/>
    <mergeCell ref="W27:Z27"/>
    <mergeCell ref="W14:Z14"/>
    <mergeCell ref="R27:U27"/>
    <mergeCell ref="H27:K27"/>
    <mergeCell ref="J4:Q4"/>
    <mergeCell ref="H6:K6"/>
    <mergeCell ref="W21:Z21"/>
  </mergeCells>
  <dataValidations count="1">
    <dataValidation allowBlank="1" showInputMessage="1" sqref="A27:IV27 A21:IV21 B37 J22 H3:Z4 B3:B4 C3 AA3 A6:IV6 J7:J8 J15:J16 A14:IV14"/>
  </dataValidations>
  <printOptions horizontalCentered="1" verticalCentered="1"/>
  <pageMargins left="0.1968503937007874" right="0.07874015748031496" top="0.2755905511811024" bottom="0" header="0" footer="0.1968503937007874"/>
  <pageSetup fitToHeight="1" fitToWidth="1" horizontalDpi="300" verticalDpi="300" orientation="landscape" paperSize="9" scale="96" r:id="rId2"/>
  <headerFooter alignWithMargins="0">
    <oddFooter>&amp;CＰ３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view="pageBreakPreview" zoomScaleSheetLayoutView="100" zoomScalePageLayoutView="0" workbookViewId="0" topLeftCell="A8">
      <selection activeCell="D38" sqref="D38"/>
    </sheetView>
  </sheetViews>
  <sheetFormatPr defaultColWidth="9.00390625" defaultRowHeight="13.5"/>
  <cols>
    <col min="1" max="1" width="1.75390625" style="169" customWidth="1"/>
    <col min="2" max="2" width="8.125" style="169" customWidth="1"/>
    <col min="3" max="3" width="1.875" style="200" customWidth="1"/>
    <col min="4" max="4" width="10.00390625" style="266" customWidth="1"/>
    <col min="5" max="5" width="1.875" style="266" customWidth="1"/>
    <col min="6" max="6" width="6.875" style="267" customWidth="1"/>
    <col min="7" max="7" width="6.875" style="169" customWidth="1"/>
    <col min="8" max="8" width="1.875" style="169" customWidth="1"/>
    <col min="9" max="9" width="10.00390625" style="169" customWidth="1"/>
    <col min="10" max="10" width="2.125" style="169" customWidth="1"/>
    <col min="11" max="11" width="8.25390625" style="79" customWidth="1"/>
    <col min="12" max="12" width="6.875" style="169" customWidth="1"/>
    <col min="13" max="13" width="0.37109375" style="169" customWidth="1"/>
    <col min="14" max="14" width="10.00390625" style="169" customWidth="1"/>
    <col min="15" max="15" width="2.125" style="169" customWidth="1"/>
    <col min="16" max="16" width="6.875" style="79" customWidth="1"/>
    <col min="17" max="17" width="6.875" style="169" customWidth="1"/>
    <col min="18" max="18" width="0.37109375" style="200" customWidth="1"/>
    <col min="19" max="19" width="10.375" style="169" customWidth="1"/>
    <col min="20" max="20" width="2.125" style="169" customWidth="1"/>
    <col min="21" max="21" width="6.875" style="79" customWidth="1"/>
    <col min="22" max="22" width="6.875" style="169" customWidth="1"/>
    <col min="23" max="23" width="0.37109375" style="169" customWidth="1"/>
    <col min="24" max="24" width="10.00390625" style="169" customWidth="1"/>
    <col min="25" max="25" width="2.125" style="169" customWidth="1"/>
    <col min="26" max="26" width="6.875" style="79" customWidth="1"/>
    <col min="27" max="27" width="6.875" style="169" customWidth="1"/>
    <col min="28" max="16384" width="9.00390625" style="169" customWidth="1"/>
  </cols>
  <sheetData>
    <row r="1" spans="2:27" ht="17.25" customHeight="1">
      <c r="B1" s="568" t="s">
        <v>731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</row>
    <row r="2" ht="3.75" customHeight="1"/>
    <row r="3" spans="2:27" ht="30" customHeight="1">
      <c r="B3" s="188" t="s">
        <v>0</v>
      </c>
      <c r="C3" s="528" t="s">
        <v>302</v>
      </c>
      <c r="D3" s="528"/>
      <c r="E3" s="528"/>
      <c r="F3" s="528"/>
      <c r="G3" s="528"/>
      <c r="H3" s="189"/>
      <c r="I3" s="190" t="s">
        <v>1</v>
      </c>
      <c r="J3" s="543"/>
      <c r="K3" s="543"/>
      <c r="L3" s="543"/>
      <c r="M3" s="543"/>
      <c r="N3" s="543"/>
      <c r="O3" s="543"/>
      <c r="P3" s="543"/>
      <c r="Q3" s="543"/>
      <c r="R3" s="191"/>
      <c r="S3" s="190" t="s">
        <v>301</v>
      </c>
      <c r="T3" s="569"/>
      <c r="U3" s="569"/>
      <c r="V3" s="569"/>
      <c r="W3" s="569"/>
      <c r="X3" s="570"/>
      <c r="Y3" s="192" t="s">
        <v>388</v>
      </c>
      <c r="Z3" s="193"/>
      <c r="AA3" s="194"/>
    </row>
    <row r="4" spans="2:27" ht="30" customHeight="1">
      <c r="B4" s="199"/>
      <c r="C4" s="530"/>
      <c r="D4" s="530"/>
      <c r="E4" s="530"/>
      <c r="F4" s="530"/>
      <c r="G4" s="530"/>
      <c r="H4" s="196"/>
      <c r="I4" s="190" t="s">
        <v>2</v>
      </c>
      <c r="J4" s="543"/>
      <c r="K4" s="543"/>
      <c r="L4" s="543"/>
      <c r="M4" s="543"/>
      <c r="N4" s="543"/>
      <c r="O4" s="543"/>
      <c r="P4" s="543"/>
      <c r="Q4" s="543"/>
      <c r="R4" s="191"/>
      <c r="S4" s="190" t="s">
        <v>3</v>
      </c>
      <c r="T4" s="567">
        <f>SUM(G13,L13,Q13,AA13,G19,L19,Q19,AA19,G35,L35,Q35,V35,AA35)</f>
        <v>0</v>
      </c>
      <c r="U4" s="567"/>
      <c r="V4" s="567"/>
      <c r="W4" s="197"/>
      <c r="X4" s="198" t="s">
        <v>231</v>
      </c>
      <c r="Y4" s="199"/>
      <c r="Z4" s="547"/>
      <c r="AA4" s="548"/>
    </row>
    <row r="5" spans="2:27" ht="24" customHeight="1">
      <c r="B5" s="293"/>
      <c r="D5" s="201" t="s">
        <v>235</v>
      </c>
      <c r="E5" s="201"/>
      <c r="F5" s="201"/>
      <c r="G5" s="201"/>
      <c r="I5" s="180"/>
      <c r="J5" s="202" t="s">
        <v>5</v>
      </c>
      <c r="K5" s="566">
        <f>SUM(F13,K13,P13,U13,Z13)</f>
        <v>19600</v>
      </c>
      <c r="L5" s="566"/>
      <c r="M5" s="180"/>
      <c r="N5" s="56" t="s">
        <v>4</v>
      </c>
      <c r="AA5" s="203"/>
    </row>
    <row r="6" spans="2:27" ht="14.25" customHeight="1">
      <c r="B6" s="186" t="s">
        <v>6</v>
      </c>
      <c r="C6" s="542" t="s">
        <v>7</v>
      </c>
      <c r="D6" s="545"/>
      <c r="E6" s="545"/>
      <c r="F6" s="545"/>
      <c r="G6" s="187" t="s">
        <v>333</v>
      </c>
      <c r="H6" s="542" t="s">
        <v>10</v>
      </c>
      <c r="I6" s="545"/>
      <c r="J6" s="545"/>
      <c r="K6" s="545"/>
      <c r="L6" s="187" t="s">
        <v>333</v>
      </c>
      <c r="M6" s="545" t="s">
        <v>8</v>
      </c>
      <c r="N6" s="545"/>
      <c r="O6" s="545"/>
      <c r="P6" s="545"/>
      <c r="Q6" s="187" t="s">
        <v>333</v>
      </c>
      <c r="R6" s="542" t="s">
        <v>9</v>
      </c>
      <c r="S6" s="545"/>
      <c r="T6" s="545"/>
      <c r="U6" s="545"/>
      <c r="V6" s="187" t="s">
        <v>333</v>
      </c>
      <c r="W6" s="542" t="s">
        <v>11</v>
      </c>
      <c r="X6" s="545"/>
      <c r="Y6" s="545"/>
      <c r="Z6" s="545"/>
      <c r="AA6" s="187" t="s">
        <v>333</v>
      </c>
    </row>
    <row r="7" spans="2:27" s="200" customFormat="1" ht="14.25" customHeight="1">
      <c r="B7" s="205"/>
      <c r="C7" s="205"/>
      <c r="D7" s="206" t="s">
        <v>96</v>
      </c>
      <c r="E7" s="36" t="s">
        <v>666</v>
      </c>
      <c r="F7" s="11">
        <v>3050</v>
      </c>
      <c r="G7" s="160"/>
      <c r="H7" s="97"/>
      <c r="I7" s="131" t="s">
        <v>409</v>
      </c>
      <c r="J7" s="32" t="s">
        <v>736</v>
      </c>
      <c r="K7" s="11">
        <v>2350</v>
      </c>
      <c r="L7" s="160"/>
      <c r="M7" s="208"/>
      <c r="N7" s="131" t="s">
        <v>737</v>
      </c>
      <c r="O7" s="522" t="s">
        <v>738</v>
      </c>
      <c r="P7" s="11"/>
      <c r="Q7" s="160"/>
      <c r="R7" s="97"/>
      <c r="S7" s="131" t="s">
        <v>409</v>
      </c>
      <c r="T7" s="37" t="s">
        <v>405</v>
      </c>
      <c r="U7" s="11"/>
      <c r="V7" s="151"/>
      <c r="W7" s="97"/>
      <c r="X7" s="131" t="s">
        <v>97</v>
      </c>
      <c r="Y7" s="207"/>
      <c r="Z7" s="511">
        <v>650</v>
      </c>
      <c r="AA7" s="159"/>
    </row>
    <row r="8" spans="2:27" s="200" customFormat="1" ht="14.25" customHeight="1">
      <c r="B8" s="210"/>
      <c r="C8" s="210"/>
      <c r="D8" s="132" t="s">
        <v>98</v>
      </c>
      <c r="E8" s="36" t="s">
        <v>666</v>
      </c>
      <c r="F8" s="77">
        <v>1100</v>
      </c>
      <c r="G8" s="99"/>
      <c r="H8" s="98"/>
      <c r="I8" s="126" t="s">
        <v>412</v>
      </c>
      <c r="J8" s="37" t="s">
        <v>736</v>
      </c>
      <c r="K8" s="77">
        <v>2400</v>
      </c>
      <c r="L8" s="99"/>
      <c r="M8" s="125"/>
      <c r="N8" s="126" t="s">
        <v>739</v>
      </c>
      <c r="O8" s="523" t="s">
        <v>738</v>
      </c>
      <c r="P8" s="77"/>
      <c r="Q8" s="99"/>
      <c r="R8" s="98"/>
      <c r="S8" s="126" t="s">
        <v>412</v>
      </c>
      <c r="T8" s="37" t="s">
        <v>405</v>
      </c>
      <c r="U8" s="77"/>
      <c r="V8" s="154"/>
      <c r="W8" s="98"/>
      <c r="X8" s="126"/>
      <c r="Y8" s="114"/>
      <c r="Z8" s="77"/>
      <c r="AA8" s="154"/>
    </row>
    <row r="9" spans="2:27" s="200" customFormat="1" ht="14.25" customHeight="1">
      <c r="B9" s="210"/>
      <c r="C9" s="210"/>
      <c r="D9" s="132" t="s">
        <v>99</v>
      </c>
      <c r="E9" s="36" t="s">
        <v>666</v>
      </c>
      <c r="F9" s="77">
        <v>1350</v>
      </c>
      <c r="G9" s="99"/>
      <c r="H9" s="98"/>
      <c r="I9" s="126" t="s">
        <v>310</v>
      </c>
      <c r="J9" s="37" t="s">
        <v>413</v>
      </c>
      <c r="K9" s="77">
        <v>2300</v>
      </c>
      <c r="L9" s="99"/>
      <c r="M9" s="125"/>
      <c r="N9" s="126" t="s">
        <v>310</v>
      </c>
      <c r="O9" s="523" t="s">
        <v>738</v>
      </c>
      <c r="P9" s="77"/>
      <c r="Q9" s="99"/>
      <c r="R9" s="98"/>
      <c r="S9" s="126" t="s">
        <v>310</v>
      </c>
      <c r="T9" s="37" t="s">
        <v>414</v>
      </c>
      <c r="U9" s="77"/>
      <c r="V9" s="154"/>
      <c r="W9" s="98"/>
      <c r="X9" s="126"/>
      <c r="Y9" s="114"/>
      <c r="Z9" s="77"/>
      <c r="AA9" s="154"/>
    </row>
    <row r="10" spans="2:27" s="200" customFormat="1" ht="14.25" customHeight="1">
      <c r="B10" s="210"/>
      <c r="C10" s="210"/>
      <c r="D10" s="132" t="s">
        <v>100</v>
      </c>
      <c r="E10" s="36" t="s">
        <v>666</v>
      </c>
      <c r="F10" s="77">
        <v>3300</v>
      </c>
      <c r="G10" s="99"/>
      <c r="H10" s="98"/>
      <c r="I10" s="126"/>
      <c r="J10" s="37"/>
      <c r="K10" s="77"/>
      <c r="L10" s="99"/>
      <c r="M10" s="125"/>
      <c r="N10" s="126"/>
      <c r="O10" s="114"/>
      <c r="P10" s="77"/>
      <c r="Q10" s="99"/>
      <c r="R10" s="98"/>
      <c r="S10" s="126"/>
      <c r="T10" s="37"/>
      <c r="U10" s="77"/>
      <c r="V10" s="154"/>
      <c r="W10" s="98"/>
      <c r="X10" s="126"/>
      <c r="Y10" s="114"/>
      <c r="Z10" s="77"/>
      <c r="AA10" s="154"/>
    </row>
    <row r="11" spans="2:27" s="200" customFormat="1" ht="14.25" customHeight="1">
      <c r="B11" s="210"/>
      <c r="C11" s="210"/>
      <c r="D11" s="132" t="s">
        <v>101</v>
      </c>
      <c r="E11" s="36" t="s">
        <v>666</v>
      </c>
      <c r="F11" s="212">
        <v>1650</v>
      </c>
      <c r="G11" s="99"/>
      <c r="H11" s="98"/>
      <c r="I11" s="126"/>
      <c r="J11" s="37"/>
      <c r="K11" s="77"/>
      <c r="L11" s="99"/>
      <c r="M11" s="125"/>
      <c r="N11" s="126"/>
      <c r="O11" s="114"/>
      <c r="P11" s="77"/>
      <c r="Q11" s="99"/>
      <c r="R11" s="98"/>
      <c r="S11" s="155"/>
      <c r="T11" s="114"/>
      <c r="U11" s="77"/>
      <c r="V11" s="154"/>
      <c r="W11" s="98"/>
      <c r="X11" s="126"/>
      <c r="Y11" s="114"/>
      <c r="Z11" s="77"/>
      <c r="AA11" s="154"/>
    </row>
    <row r="12" spans="2:27" s="200" customFormat="1" ht="14.25" customHeight="1">
      <c r="B12" s="210"/>
      <c r="C12" s="210"/>
      <c r="D12" s="132" t="s">
        <v>102</v>
      </c>
      <c r="E12" s="36" t="s">
        <v>666</v>
      </c>
      <c r="F12" s="212">
        <v>1450</v>
      </c>
      <c r="G12" s="99"/>
      <c r="H12" s="98"/>
      <c r="I12" s="126"/>
      <c r="J12" s="36"/>
      <c r="K12" s="77"/>
      <c r="L12" s="99"/>
      <c r="M12" s="125"/>
      <c r="N12" s="126"/>
      <c r="O12" s="114"/>
      <c r="P12" s="77"/>
      <c r="Q12" s="99"/>
      <c r="R12" s="98"/>
      <c r="S12" s="155"/>
      <c r="T12" s="114"/>
      <c r="U12" s="77"/>
      <c r="V12" s="154"/>
      <c r="W12" s="98"/>
      <c r="X12" s="126"/>
      <c r="Y12" s="114"/>
      <c r="Z12" s="77"/>
      <c r="AA12" s="154"/>
    </row>
    <row r="13" spans="2:27" s="79" customFormat="1" ht="14.25" customHeight="1">
      <c r="B13" s="241"/>
      <c r="C13" s="220"/>
      <c r="D13" s="140" t="s">
        <v>722</v>
      </c>
      <c r="E13" s="141"/>
      <c r="F13" s="76">
        <f>SUM(F7:F12)</f>
        <v>11900</v>
      </c>
      <c r="G13" s="101">
        <f>SUM(G7:G12)</f>
        <v>0</v>
      </c>
      <c r="H13" s="221"/>
      <c r="I13" s="140" t="s">
        <v>722</v>
      </c>
      <c r="J13" s="141"/>
      <c r="K13" s="76">
        <f>SUM(K7:K12)</f>
        <v>7050</v>
      </c>
      <c r="L13" s="101">
        <f>SUM(L7:L12)</f>
        <v>0</v>
      </c>
      <c r="M13" s="222"/>
      <c r="N13" s="143"/>
      <c r="O13" s="141"/>
      <c r="P13" s="76">
        <f>SUM(P7:P12)</f>
        <v>0</v>
      </c>
      <c r="Q13" s="101">
        <f>SUM(Q7:Q12)</f>
        <v>0</v>
      </c>
      <c r="R13" s="139"/>
      <c r="S13" s="140"/>
      <c r="T13" s="141"/>
      <c r="U13" s="76"/>
      <c r="V13" s="101">
        <f>SUM(V7:V12)</f>
        <v>0</v>
      </c>
      <c r="W13" s="139"/>
      <c r="X13" s="143" t="s">
        <v>722</v>
      </c>
      <c r="Y13" s="141"/>
      <c r="Z13" s="76">
        <f>SUM(Z7:Z12)</f>
        <v>650</v>
      </c>
      <c r="AA13" s="101">
        <f>SUM(AA7:AA12)</f>
        <v>0</v>
      </c>
    </row>
    <row r="14" spans="4:14" ht="24" customHeight="1">
      <c r="D14" s="201" t="s">
        <v>236</v>
      </c>
      <c r="E14" s="201"/>
      <c r="F14" s="201"/>
      <c r="G14" s="201"/>
      <c r="I14" s="180"/>
      <c r="J14" s="202" t="s">
        <v>230</v>
      </c>
      <c r="K14" s="566">
        <f>SUM(F19,K19,P19,U19,Z19)</f>
        <v>10900</v>
      </c>
      <c r="L14" s="566"/>
      <c r="M14" s="180"/>
      <c r="N14" s="56" t="s">
        <v>231</v>
      </c>
    </row>
    <row r="15" spans="2:27" ht="14.25" customHeight="1">
      <c r="B15" s="186" t="s">
        <v>6</v>
      </c>
      <c r="C15" s="542" t="s">
        <v>7</v>
      </c>
      <c r="D15" s="545"/>
      <c r="E15" s="545"/>
      <c r="F15" s="545"/>
      <c r="G15" s="187" t="s">
        <v>333</v>
      </c>
      <c r="H15" s="542" t="s">
        <v>10</v>
      </c>
      <c r="I15" s="545"/>
      <c r="J15" s="545"/>
      <c r="K15" s="571"/>
      <c r="L15" s="187" t="s">
        <v>333</v>
      </c>
      <c r="M15" s="545" t="s">
        <v>8</v>
      </c>
      <c r="N15" s="545"/>
      <c r="O15" s="545"/>
      <c r="P15" s="545"/>
      <c r="Q15" s="187" t="s">
        <v>333</v>
      </c>
      <c r="R15" s="542" t="s">
        <v>9</v>
      </c>
      <c r="S15" s="545"/>
      <c r="T15" s="545"/>
      <c r="U15" s="545"/>
      <c r="V15" s="187" t="s">
        <v>333</v>
      </c>
      <c r="W15" s="542" t="s">
        <v>11</v>
      </c>
      <c r="X15" s="545"/>
      <c r="Y15" s="545"/>
      <c r="Z15" s="545"/>
      <c r="AA15" s="187" t="s">
        <v>333</v>
      </c>
    </row>
    <row r="16" spans="2:27" s="200" customFormat="1" ht="14.25" customHeight="1">
      <c r="B16" s="472"/>
      <c r="C16" s="205"/>
      <c r="D16" s="206" t="s">
        <v>103</v>
      </c>
      <c r="E16" s="36" t="s">
        <v>666</v>
      </c>
      <c r="F16" s="11">
        <v>1900</v>
      </c>
      <c r="G16" s="160"/>
      <c r="H16" s="142"/>
      <c r="I16" s="134" t="s">
        <v>237</v>
      </c>
      <c r="J16" s="57" t="s">
        <v>408</v>
      </c>
      <c r="K16" s="521">
        <v>1850</v>
      </c>
      <c r="L16" s="151"/>
      <c r="M16" s="208"/>
      <c r="N16" s="131"/>
      <c r="O16" s="296"/>
      <c r="P16" s="11"/>
      <c r="Q16" s="151"/>
      <c r="R16" s="97"/>
      <c r="S16" s="131"/>
      <c r="T16" s="32"/>
      <c r="U16" s="11"/>
      <c r="V16" s="151"/>
      <c r="W16" s="97"/>
      <c r="X16" s="131"/>
      <c r="Y16" s="207"/>
      <c r="Z16" s="11"/>
      <c r="AA16" s="151"/>
    </row>
    <row r="17" spans="2:27" s="200" customFormat="1" ht="14.25" customHeight="1">
      <c r="B17" s="474"/>
      <c r="C17" s="210"/>
      <c r="D17" s="132" t="s">
        <v>28</v>
      </c>
      <c r="E17" s="36" t="s">
        <v>666</v>
      </c>
      <c r="F17" s="77">
        <v>2350</v>
      </c>
      <c r="G17" s="99"/>
      <c r="H17" s="98"/>
      <c r="I17" s="134" t="s">
        <v>322</v>
      </c>
      <c r="J17" s="57"/>
      <c r="K17" s="572" t="s">
        <v>735</v>
      </c>
      <c r="L17" s="154"/>
      <c r="M17" s="125"/>
      <c r="N17" s="126"/>
      <c r="O17" s="211"/>
      <c r="P17" s="77"/>
      <c r="Q17" s="99"/>
      <c r="R17" s="98"/>
      <c r="S17" s="126"/>
      <c r="T17" s="37"/>
      <c r="U17" s="77"/>
      <c r="V17" s="154"/>
      <c r="W17" s="98"/>
      <c r="X17" s="126"/>
      <c r="Y17" s="114"/>
      <c r="Z17" s="77"/>
      <c r="AA17" s="154"/>
    </row>
    <row r="18" spans="2:27" s="200" customFormat="1" ht="14.25" customHeight="1">
      <c r="B18" s="297"/>
      <c r="C18" s="144" t="s">
        <v>415</v>
      </c>
      <c r="D18" s="322" t="s">
        <v>104</v>
      </c>
      <c r="E18" s="45" t="s">
        <v>666</v>
      </c>
      <c r="F18" s="81">
        <v>3350</v>
      </c>
      <c r="G18" s="324"/>
      <c r="H18" s="144"/>
      <c r="I18" s="326" t="s">
        <v>300</v>
      </c>
      <c r="J18" s="323"/>
      <c r="K18" s="573"/>
      <c r="L18" s="324"/>
      <c r="M18" s="325"/>
      <c r="N18" s="326" t="s">
        <v>237</v>
      </c>
      <c r="O18" s="477"/>
      <c r="P18" s="513">
        <v>1000</v>
      </c>
      <c r="Q18" s="324"/>
      <c r="R18" s="144"/>
      <c r="S18" s="326" t="s">
        <v>237</v>
      </c>
      <c r="T18" s="323" t="s">
        <v>417</v>
      </c>
      <c r="U18" s="81"/>
      <c r="V18" s="327"/>
      <c r="W18" s="144"/>
      <c r="X18" s="326" t="s">
        <v>237</v>
      </c>
      <c r="Y18" s="328"/>
      <c r="Z18" s="81">
        <v>450</v>
      </c>
      <c r="AA18" s="324"/>
    </row>
    <row r="19" spans="2:27" s="79" customFormat="1" ht="14.25" customHeight="1">
      <c r="B19" s="241"/>
      <c r="C19" s="220"/>
      <c r="D19" s="140" t="s">
        <v>722</v>
      </c>
      <c r="E19" s="141"/>
      <c r="F19" s="76">
        <f>SUM(F16:F18)</f>
        <v>7600</v>
      </c>
      <c r="G19" s="101">
        <f>SUM(G16:G18)</f>
        <v>0</v>
      </c>
      <c r="H19" s="221"/>
      <c r="I19" s="143" t="s">
        <v>722</v>
      </c>
      <c r="J19" s="307"/>
      <c r="K19" s="76">
        <f>SUM(K16:K18)</f>
        <v>1850</v>
      </c>
      <c r="L19" s="101">
        <f>SUM(L16:L18)</f>
        <v>0</v>
      </c>
      <c r="M19" s="222"/>
      <c r="N19" s="143" t="s">
        <v>722</v>
      </c>
      <c r="O19" s="141"/>
      <c r="P19" s="76">
        <f>SUM(P16:P18)</f>
        <v>1000</v>
      </c>
      <c r="Q19" s="101">
        <f>SUM(Q16:Q18)</f>
        <v>0</v>
      </c>
      <c r="R19" s="139"/>
      <c r="S19" s="143"/>
      <c r="T19" s="307"/>
      <c r="U19" s="76"/>
      <c r="V19" s="101">
        <f>SUM(V16:V18)</f>
        <v>0</v>
      </c>
      <c r="W19" s="139"/>
      <c r="X19" s="143" t="s">
        <v>722</v>
      </c>
      <c r="Y19" s="141"/>
      <c r="Z19" s="76">
        <f>SUM(Z16:Z18)</f>
        <v>450</v>
      </c>
      <c r="AA19" s="101">
        <f>SUM(AA16:AA18)</f>
        <v>0</v>
      </c>
    </row>
    <row r="20" spans="4:14" ht="24" customHeight="1">
      <c r="D20" s="201" t="s">
        <v>238</v>
      </c>
      <c r="E20" s="201"/>
      <c r="F20" s="201"/>
      <c r="G20" s="201"/>
      <c r="I20" s="180"/>
      <c r="J20" s="202" t="s">
        <v>230</v>
      </c>
      <c r="K20" s="566">
        <f>SUM(F35,K35,P35,U35,Z35)</f>
        <v>47500</v>
      </c>
      <c r="L20" s="566"/>
      <c r="M20" s="180"/>
      <c r="N20" s="56" t="s">
        <v>231</v>
      </c>
    </row>
    <row r="21" spans="2:27" ht="14.25" customHeight="1">
      <c r="B21" s="186" t="s">
        <v>6</v>
      </c>
      <c r="C21" s="542" t="s">
        <v>7</v>
      </c>
      <c r="D21" s="545"/>
      <c r="E21" s="545"/>
      <c r="F21" s="545"/>
      <c r="G21" s="187" t="s">
        <v>333</v>
      </c>
      <c r="H21" s="542" t="s">
        <v>10</v>
      </c>
      <c r="I21" s="545"/>
      <c r="J21" s="545"/>
      <c r="K21" s="545"/>
      <c r="L21" s="187" t="s">
        <v>333</v>
      </c>
      <c r="M21" s="545" t="s">
        <v>8</v>
      </c>
      <c r="N21" s="545"/>
      <c r="O21" s="545"/>
      <c r="P21" s="545"/>
      <c r="Q21" s="187" t="s">
        <v>333</v>
      </c>
      <c r="R21" s="542" t="s">
        <v>9</v>
      </c>
      <c r="S21" s="545"/>
      <c r="T21" s="545"/>
      <c r="U21" s="545"/>
      <c r="V21" s="187" t="s">
        <v>333</v>
      </c>
      <c r="W21" s="542" t="s">
        <v>11</v>
      </c>
      <c r="X21" s="545"/>
      <c r="Y21" s="545"/>
      <c r="Z21" s="545"/>
      <c r="AA21" s="187" t="s">
        <v>333</v>
      </c>
    </row>
    <row r="22" spans="2:27" s="200" customFormat="1" ht="14.25" customHeight="1">
      <c r="B22" s="205"/>
      <c r="C22" s="205"/>
      <c r="D22" s="206" t="s">
        <v>105</v>
      </c>
      <c r="E22" s="36" t="s">
        <v>666</v>
      </c>
      <c r="F22" s="11">
        <v>1400</v>
      </c>
      <c r="G22" s="160"/>
      <c r="H22" s="97"/>
      <c r="I22" s="131" t="s">
        <v>108</v>
      </c>
      <c r="J22" s="32"/>
      <c r="K22" s="11">
        <v>2350</v>
      </c>
      <c r="L22" s="160"/>
      <c r="M22" s="208"/>
      <c r="N22" s="131" t="s">
        <v>106</v>
      </c>
      <c r="O22" s="207"/>
      <c r="P22" s="11">
        <v>1650</v>
      </c>
      <c r="Q22" s="160"/>
      <c r="R22" s="97"/>
      <c r="S22" s="131" t="s">
        <v>107</v>
      </c>
      <c r="T22" s="32"/>
      <c r="U22" s="11">
        <v>300</v>
      </c>
      <c r="V22" s="160"/>
      <c r="W22" s="97"/>
      <c r="X22" s="308" t="s">
        <v>418</v>
      </c>
      <c r="Y22" s="207"/>
      <c r="Z22" s="11">
        <v>650</v>
      </c>
      <c r="AA22" s="160"/>
    </row>
    <row r="23" spans="2:27" s="200" customFormat="1" ht="14.25" customHeight="1">
      <c r="B23" s="210"/>
      <c r="C23" s="210"/>
      <c r="D23" s="132" t="s">
        <v>109</v>
      </c>
      <c r="E23" s="36" t="s">
        <v>666</v>
      </c>
      <c r="F23" s="77">
        <v>2600</v>
      </c>
      <c r="G23" s="99"/>
      <c r="H23" s="98"/>
      <c r="I23" s="126" t="s">
        <v>111</v>
      </c>
      <c r="J23" s="37"/>
      <c r="K23" s="77">
        <v>1450</v>
      </c>
      <c r="L23" s="99"/>
      <c r="M23" s="125"/>
      <c r="N23" s="134" t="s">
        <v>419</v>
      </c>
      <c r="O23" s="114"/>
      <c r="P23" s="512">
        <v>1150</v>
      </c>
      <c r="Q23" s="99"/>
      <c r="R23" s="98"/>
      <c r="S23" s="126" t="s">
        <v>110</v>
      </c>
      <c r="T23" s="37"/>
      <c r="U23" s="77">
        <v>400</v>
      </c>
      <c r="V23" s="99"/>
      <c r="W23" s="98"/>
      <c r="X23" s="126" t="s">
        <v>112</v>
      </c>
      <c r="Y23" s="114"/>
      <c r="Z23" s="77">
        <v>250</v>
      </c>
      <c r="AA23" s="99"/>
    </row>
    <row r="24" spans="2:27" s="200" customFormat="1" ht="14.25" customHeight="1">
      <c r="B24" s="210"/>
      <c r="C24" s="210"/>
      <c r="D24" s="132" t="s">
        <v>108</v>
      </c>
      <c r="E24" s="36" t="s">
        <v>666</v>
      </c>
      <c r="F24" s="77">
        <v>1350</v>
      </c>
      <c r="G24" s="99"/>
      <c r="H24" s="98"/>
      <c r="I24" s="126" t="s">
        <v>110</v>
      </c>
      <c r="J24" s="37"/>
      <c r="K24" s="77">
        <v>2100</v>
      </c>
      <c r="L24" s="99"/>
      <c r="M24" s="125"/>
      <c r="N24" s="126" t="s">
        <v>112</v>
      </c>
      <c r="O24" s="114"/>
      <c r="P24" s="512">
        <v>1300</v>
      </c>
      <c r="Q24" s="99"/>
      <c r="R24" s="98"/>
      <c r="S24" s="126" t="s">
        <v>112</v>
      </c>
      <c r="T24" s="37"/>
      <c r="U24" s="77">
        <v>1500</v>
      </c>
      <c r="V24" s="99"/>
      <c r="W24" s="98"/>
      <c r="X24" s="126"/>
      <c r="Y24" s="114"/>
      <c r="Z24" s="77"/>
      <c r="AA24" s="154"/>
    </row>
    <row r="25" spans="2:27" s="200" customFormat="1" ht="14.25" customHeight="1">
      <c r="B25" s="210"/>
      <c r="C25" s="210"/>
      <c r="D25" s="132" t="s">
        <v>113</v>
      </c>
      <c r="E25" s="36" t="s">
        <v>666</v>
      </c>
      <c r="F25" s="77">
        <v>1550</v>
      </c>
      <c r="G25" s="99"/>
      <c r="H25" s="98"/>
      <c r="I25" s="155" t="s">
        <v>420</v>
      </c>
      <c r="J25" s="37" t="s">
        <v>416</v>
      </c>
      <c r="K25" s="77">
        <v>1650</v>
      </c>
      <c r="L25" s="99"/>
      <c r="M25" s="125"/>
      <c r="N25" s="126" t="s">
        <v>339</v>
      </c>
      <c r="O25" s="114"/>
      <c r="P25" s="77">
        <v>450</v>
      </c>
      <c r="Q25" s="99"/>
      <c r="R25" s="98"/>
      <c r="S25" s="126" t="s">
        <v>718</v>
      </c>
      <c r="T25" s="37"/>
      <c r="U25" s="512">
        <v>1250</v>
      </c>
      <c r="V25" s="99"/>
      <c r="W25" s="98"/>
      <c r="X25" s="126"/>
      <c r="Y25" s="114"/>
      <c r="Z25" s="77"/>
      <c r="AA25" s="154"/>
    </row>
    <row r="26" spans="2:27" s="200" customFormat="1" ht="14.25" customHeight="1">
      <c r="B26" s="210"/>
      <c r="C26" s="210"/>
      <c r="D26" s="132" t="s">
        <v>110</v>
      </c>
      <c r="E26" s="36" t="s">
        <v>666</v>
      </c>
      <c r="F26" s="212">
        <v>2000</v>
      </c>
      <c r="G26" s="99"/>
      <c r="H26" s="98"/>
      <c r="I26" s="155" t="s">
        <v>115</v>
      </c>
      <c r="J26" s="37"/>
      <c r="K26" s="77">
        <v>1500</v>
      </c>
      <c r="L26" s="99"/>
      <c r="M26" s="125"/>
      <c r="N26" s="126"/>
      <c r="O26" s="114"/>
      <c r="P26" s="77"/>
      <c r="Q26" s="99"/>
      <c r="R26" s="98"/>
      <c r="S26" s="155" t="s">
        <v>420</v>
      </c>
      <c r="T26" s="37" t="s">
        <v>417</v>
      </c>
      <c r="U26" s="512"/>
      <c r="V26" s="99"/>
      <c r="W26" s="98"/>
      <c r="X26" s="126"/>
      <c r="Y26" s="114"/>
      <c r="Z26" s="77"/>
      <c r="AA26" s="154"/>
    </row>
    <row r="27" spans="2:27" s="200" customFormat="1" ht="14.25" customHeight="1">
      <c r="B27" s="210"/>
      <c r="C27" s="210"/>
      <c r="D27" s="132" t="s">
        <v>116</v>
      </c>
      <c r="E27" s="36" t="s">
        <v>666</v>
      </c>
      <c r="F27" s="212">
        <v>1450</v>
      </c>
      <c r="G27" s="99"/>
      <c r="H27" s="98"/>
      <c r="I27" s="155" t="s">
        <v>117</v>
      </c>
      <c r="J27" s="37"/>
      <c r="K27" s="77">
        <v>1500</v>
      </c>
      <c r="L27" s="99"/>
      <c r="M27" s="125"/>
      <c r="N27" s="126"/>
      <c r="O27" s="114"/>
      <c r="P27" s="77"/>
      <c r="Q27" s="99"/>
      <c r="R27" s="98"/>
      <c r="S27" s="126"/>
      <c r="T27" s="37"/>
      <c r="U27" s="77"/>
      <c r="V27" s="99"/>
      <c r="W27" s="98"/>
      <c r="X27" s="126"/>
      <c r="Y27" s="114"/>
      <c r="Z27" s="77"/>
      <c r="AA27" s="154"/>
    </row>
    <row r="28" spans="2:27" s="200" customFormat="1" ht="14.25" customHeight="1">
      <c r="B28" s="210"/>
      <c r="C28" s="210"/>
      <c r="D28" s="132" t="s">
        <v>118</v>
      </c>
      <c r="E28" s="36" t="s">
        <v>666</v>
      </c>
      <c r="F28" s="77">
        <v>1450</v>
      </c>
      <c r="G28" s="99"/>
      <c r="H28" s="98"/>
      <c r="I28" s="126"/>
      <c r="J28" s="37"/>
      <c r="K28" s="77"/>
      <c r="L28" s="99"/>
      <c r="M28" s="125"/>
      <c r="N28" s="126"/>
      <c r="O28" s="114"/>
      <c r="P28" s="77"/>
      <c r="Q28" s="99"/>
      <c r="R28" s="98"/>
      <c r="S28" s="126"/>
      <c r="T28" s="37"/>
      <c r="U28" s="77"/>
      <c r="V28" s="99"/>
      <c r="W28" s="98"/>
      <c r="X28" s="214"/>
      <c r="Y28" s="215"/>
      <c r="Z28" s="77"/>
      <c r="AA28" s="154"/>
    </row>
    <row r="29" spans="2:27" s="200" customFormat="1" ht="14.25" customHeight="1">
      <c r="B29" s="210"/>
      <c r="C29" s="210"/>
      <c r="D29" s="155" t="s">
        <v>421</v>
      </c>
      <c r="E29" s="36" t="s">
        <v>666</v>
      </c>
      <c r="F29" s="77">
        <v>2400</v>
      </c>
      <c r="G29" s="99"/>
      <c r="H29" s="98"/>
      <c r="I29" s="126"/>
      <c r="J29" s="37"/>
      <c r="K29" s="77"/>
      <c r="L29" s="99"/>
      <c r="M29" s="125"/>
      <c r="N29" s="126"/>
      <c r="O29" s="114"/>
      <c r="P29" s="77"/>
      <c r="Q29" s="99"/>
      <c r="R29" s="98"/>
      <c r="S29" s="126"/>
      <c r="T29" s="37"/>
      <c r="U29" s="77"/>
      <c r="V29" s="99"/>
      <c r="W29" s="98"/>
      <c r="X29" s="126"/>
      <c r="Y29" s="114"/>
      <c r="Z29" s="77"/>
      <c r="AA29" s="154"/>
    </row>
    <row r="30" spans="2:27" s="200" customFormat="1" ht="14.25" customHeight="1">
      <c r="B30" s="210"/>
      <c r="C30" s="210"/>
      <c r="D30" s="132" t="s">
        <v>114</v>
      </c>
      <c r="E30" s="36" t="s">
        <v>666</v>
      </c>
      <c r="F30" s="77">
        <v>4400</v>
      </c>
      <c r="G30" s="99"/>
      <c r="H30" s="98"/>
      <c r="I30" s="126"/>
      <c r="J30" s="37"/>
      <c r="K30" s="77"/>
      <c r="L30" s="99"/>
      <c r="M30" s="125"/>
      <c r="N30" s="126"/>
      <c r="O30" s="114"/>
      <c r="P30" s="77"/>
      <c r="Q30" s="99"/>
      <c r="R30" s="98"/>
      <c r="S30" s="126"/>
      <c r="T30" s="37"/>
      <c r="U30" s="77"/>
      <c r="V30" s="99"/>
      <c r="W30" s="98"/>
      <c r="X30" s="126"/>
      <c r="Y30" s="114"/>
      <c r="Z30" s="77"/>
      <c r="AA30" s="154"/>
    </row>
    <row r="31" spans="2:27" s="200" customFormat="1" ht="14.25" customHeight="1">
      <c r="B31" s="210"/>
      <c r="C31" s="210"/>
      <c r="D31" s="132" t="s">
        <v>297</v>
      </c>
      <c r="E31" s="36" t="s">
        <v>666</v>
      </c>
      <c r="F31" s="77">
        <v>1600</v>
      </c>
      <c r="G31" s="99"/>
      <c r="H31" s="98"/>
      <c r="I31" s="126"/>
      <c r="J31" s="37"/>
      <c r="K31" s="77"/>
      <c r="L31" s="99"/>
      <c r="M31" s="125"/>
      <c r="N31" s="126"/>
      <c r="O31" s="114"/>
      <c r="P31" s="77"/>
      <c r="Q31" s="99"/>
      <c r="R31" s="98"/>
      <c r="S31" s="126"/>
      <c r="T31" s="37"/>
      <c r="U31" s="77"/>
      <c r="V31" s="99"/>
      <c r="W31" s="98"/>
      <c r="X31" s="126"/>
      <c r="Y31" s="114"/>
      <c r="Z31" s="77"/>
      <c r="AA31" s="154"/>
    </row>
    <row r="32" spans="2:27" s="200" customFormat="1" ht="14.25" customHeight="1">
      <c r="B32" s="210"/>
      <c r="C32" s="210"/>
      <c r="D32" s="132" t="s">
        <v>119</v>
      </c>
      <c r="E32" s="36" t="s">
        <v>666</v>
      </c>
      <c r="F32" s="77">
        <v>3100</v>
      </c>
      <c r="G32" s="99"/>
      <c r="H32" s="98"/>
      <c r="I32" s="126"/>
      <c r="J32" s="114"/>
      <c r="K32" s="77"/>
      <c r="L32" s="99"/>
      <c r="M32" s="125"/>
      <c r="N32" s="126"/>
      <c r="O32" s="114"/>
      <c r="P32" s="77"/>
      <c r="Q32" s="99"/>
      <c r="R32" s="98"/>
      <c r="S32" s="126"/>
      <c r="T32" s="37"/>
      <c r="U32" s="77"/>
      <c r="V32" s="99"/>
      <c r="W32" s="98"/>
      <c r="X32" s="126"/>
      <c r="Y32" s="114"/>
      <c r="Z32" s="77"/>
      <c r="AA32" s="154"/>
    </row>
    <row r="33" spans="2:27" s="200" customFormat="1" ht="14.25" customHeight="1">
      <c r="B33" s="210"/>
      <c r="C33" s="210"/>
      <c r="D33" s="132" t="s">
        <v>296</v>
      </c>
      <c r="E33" s="36" t="s">
        <v>666</v>
      </c>
      <c r="F33" s="212">
        <v>2250</v>
      </c>
      <c r="G33" s="99"/>
      <c r="H33" s="98"/>
      <c r="I33" s="155"/>
      <c r="J33" s="114"/>
      <c r="K33" s="77"/>
      <c r="L33" s="99"/>
      <c r="M33" s="125"/>
      <c r="N33" s="126"/>
      <c r="O33" s="114"/>
      <c r="P33" s="77"/>
      <c r="Q33" s="99"/>
      <c r="R33" s="98"/>
      <c r="S33" s="155"/>
      <c r="T33" s="114"/>
      <c r="U33" s="77"/>
      <c r="V33" s="99"/>
      <c r="W33" s="98"/>
      <c r="X33" s="126"/>
      <c r="Y33" s="114"/>
      <c r="Z33" s="77"/>
      <c r="AA33" s="154"/>
    </row>
    <row r="34" spans="2:27" s="200" customFormat="1" ht="14.25" customHeight="1">
      <c r="B34" s="210"/>
      <c r="C34" s="210"/>
      <c r="D34" s="132" t="s">
        <v>275</v>
      </c>
      <c r="E34" s="162" t="s">
        <v>671</v>
      </c>
      <c r="F34" s="212">
        <v>2300</v>
      </c>
      <c r="G34" s="99"/>
      <c r="H34" s="98"/>
      <c r="I34" s="155" t="s">
        <v>275</v>
      </c>
      <c r="J34" s="36" t="s">
        <v>422</v>
      </c>
      <c r="K34" s="77"/>
      <c r="L34" s="99"/>
      <c r="M34" s="125"/>
      <c r="N34" s="126" t="s">
        <v>275</v>
      </c>
      <c r="O34" s="36" t="s">
        <v>423</v>
      </c>
      <c r="P34" s="77"/>
      <c r="Q34" s="99"/>
      <c r="R34" s="98"/>
      <c r="S34" s="155" t="s">
        <v>275</v>
      </c>
      <c r="T34" s="36" t="s">
        <v>424</v>
      </c>
      <c r="U34" s="77"/>
      <c r="V34" s="99"/>
      <c r="W34" s="98"/>
      <c r="X34" s="126" t="s">
        <v>276</v>
      </c>
      <c r="Y34" s="114"/>
      <c r="Z34" s="77">
        <v>200</v>
      </c>
      <c r="AA34" s="99"/>
    </row>
    <row r="35" spans="2:27" s="79" customFormat="1" ht="14.25" customHeight="1">
      <c r="B35" s="241"/>
      <c r="C35" s="220"/>
      <c r="D35" s="140" t="s">
        <v>722</v>
      </c>
      <c r="E35" s="141"/>
      <c r="F35" s="76">
        <f>SUM(F22:F34)</f>
        <v>27850</v>
      </c>
      <c r="G35" s="101">
        <f>SUM(G22:G34)</f>
        <v>0</v>
      </c>
      <c r="H35" s="221"/>
      <c r="I35" s="143" t="s">
        <v>722</v>
      </c>
      <c r="J35" s="141"/>
      <c r="K35" s="76">
        <f>SUM(K22:K34)</f>
        <v>10550</v>
      </c>
      <c r="L35" s="101">
        <f>SUM(L22:L34)</f>
        <v>0</v>
      </c>
      <c r="M35" s="222"/>
      <c r="N35" s="143" t="s">
        <v>722</v>
      </c>
      <c r="O35" s="141"/>
      <c r="P35" s="76">
        <f>SUM(P22:P34)</f>
        <v>4550</v>
      </c>
      <c r="Q35" s="101">
        <f>SUM(Q22:Q34)</f>
        <v>0</v>
      </c>
      <c r="R35" s="139"/>
      <c r="S35" s="143" t="s">
        <v>722</v>
      </c>
      <c r="T35" s="141"/>
      <c r="U35" s="76">
        <f>SUM(U22:U34)</f>
        <v>3450</v>
      </c>
      <c r="V35" s="101">
        <f>SUM(V22:V34)</f>
        <v>0</v>
      </c>
      <c r="W35" s="139"/>
      <c r="X35" s="143" t="s">
        <v>722</v>
      </c>
      <c r="Y35" s="141"/>
      <c r="Z35" s="76">
        <f>SUM(Z22:Z34)</f>
        <v>1100</v>
      </c>
      <c r="AA35" s="101">
        <f>SUM(AA22:AA34)</f>
        <v>0</v>
      </c>
    </row>
    <row r="36" spans="11:27" s="255" customFormat="1" ht="7.5" customHeight="1">
      <c r="K36" s="252"/>
      <c r="L36" s="251"/>
      <c r="M36" s="251"/>
      <c r="N36" s="251"/>
      <c r="O36" s="251"/>
      <c r="P36" s="252"/>
      <c r="Q36" s="251"/>
      <c r="R36" s="268"/>
      <c r="S36" s="251"/>
      <c r="T36" s="251"/>
      <c r="U36" s="252"/>
      <c r="V36" s="251"/>
      <c r="W36" s="251"/>
      <c r="X36" s="251"/>
      <c r="Y36" s="251"/>
      <c r="Z36" s="252"/>
      <c r="AA36" s="254"/>
    </row>
    <row r="37" spans="2:27" s="255" customFormat="1" ht="12" customHeight="1">
      <c r="B37" s="250" t="s">
        <v>95</v>
      </c>
      <c r="C37" s="268"/>
      <c r="D37" s="251" t="s">
        <v>699</v>
      </c>
      <c r="E37" s="251"/>
      <c r="F37" s="251"/>
      <c r="G37" s="251"/>
      <c r="H37" s="251"/>
      <c r="I37" s="251"/>
      <c r="J37" s="251"/>
      <c r="K37" s="252"/>
      <c r="L37" s="251"/>
      <c r="M37" s="251"/>
      <c r="N37" s="251"/>
      <c r="O37" s="251"/>
      <c r="P37" s="252"/>
      <c r="Q37" s="251"/>
      <c r="R37" s="268"/>
      <c r="S37" s="251"/>
      <c r="T37" s="251"/>
      <c r="U37" s="252"/>
      <c r="V37" s="251"/>
      <c r="W37" s="251"/>
      <c r="X37" s="251"/>
      <c r="Y37" s="251"/>
      <c r="Z37" s="252"/>
      <c r="AA37" s="254"/>
    </row>
    <row r="38" spans="2:27" s="255" customFormat="1" ht="12" customHeight="1">
      <c r="B38" s="256"/>
      <c r="C38" s="269"/>
      <c r="D38" s="257" t="s">
        <v>746</v>
      </c>
      <c r="E38" s="257"/>
      <c r="F38" s="257"/>
      <c r="G38" s="257"/>
      <c r="H38" s="257"/>
      <c r="I38" s="257"/>
      <c r="J38" s="257"/>
      <c r="K38" s="258"/>
      <c r="L38" s="257"/>
      <c r="M38" s="257"/>
      <c r="N38" s="257"/>
      <c r="O38" s="257"/>
      <c r="P38" s="258"/>
      <c r="Q38" s="257"/>
      <c r="R38" s="269"/>
      <c r="S38" s="257"/>
      <c r="T38" s="257"/>
      <c r="U38" s="258"/>
      <c r="V38" s="257"/>
      <c r="W38" s="257"/>
      <c r="X38" s="257"/>
      <c r="Y38" s="257"/>
      <c r="Z38" s="258"/>
      <c r="AA38" s="505" t="s">
        <v>729</v>
      </c>
    </row>
    <row r="39" spans="2:27" ht="13.5">
      <c r="B39" s="261"/>
      <c r="C39" s="270"/>
      <c r="D39" s="262"/>
      <c r="E39" s="262"/>
      <c r="F39" s="262"/>
      <c r="G39" s="262"/>
      <c r="H39" s="262"/>
      <c r="I39" s="262"/>
      <c r="J39" s="262"/>
      <c r="K39" s="309"/>
      <c r="L39" s="310"/>
      <c r="M39" s="310"/>
      <c r="N39" s="310"/>
      <c r="O39" s="310"/>
      <c r="P39" s="309"/>
      <c r="Q39" s="310"/>
      <c r="R39" s="311"/>
      <c r="S39" s="310"/>
      <c r="T39" s="310"/>
      <c r="U39" s="309"/>
      <c r="V39" s="310"/>
      <c r="W39" s="310"/>
      <c r="X39" s="310"/>
      <c r="Y39" s="310"/>
      <c r="Z39" s="309"/>
      <c r="AA39" s="312"/>
    </row>
    <row r="40" ht="13.5">
      <c r="B40" s="500" t="str">
        <f>'P1表紙'!A40</f>
        <v>平成29年前期（6月1日以降）</v>
      </c>
    </row>
  </sheetData>
  <sheetProtection/>
  <mergeCells count="26">
    <mergeCell ref="K17:K18"/>
    <mergeCell ref="T3:X3"/>
    <mergeCell ref="W6:Z6"/>
    <mergeCell ref="M6:P6"/>
    <mergeCell ref="T4:V4"/>
    <mergeCell ref="R6:U6"/>
    <mergeCell ref="H6:K6"/>
    <mergeCell ref="Z4:AA4"/>
    <mergeCell ref="K5:L5"/>
    <mergeCell ref="K14:L14"/>
    <mergeCell ref="C15:F15"/>
    <mergeCell ref="M15:P15"/>
    <mergeCell ref="C6:F6"/>
    <mergeCell ref="J3:Q3"/>
    <mergeCell ref="H15:K15"/>
    <mergeCell ref="J4:Q4"/>
    <mergeCell ref="B1:AA1"/>
    <mergeCell ref="H21:K21"/>
    <mergeCell ref="W21:Z21"/>
    <mergeCell ref="K20:L20"/>
    <mergeCell ref="C21:F21"/>
    <mergeCell ref="M21:P21"/>
    <mergeCell ref="R21:U21"/>
    <mergeCell ref="C3:G4"/>
    <mergeCell ref="W15:Z15"/>
    <mergeCell ref="R15:U15"/>
  </mergeCells>
  <dataValidations count="1">
    <dataValidation allowBlank="1" showInputMessage="1" sqref="A21:IV21 A15:IV15 A6:IV6 C3 AA3 H3:Z4 B3:B4 B40"/>
  </dataValidations>
  <printOptions horizontalCentered="1" verticalCentered="1"/>
  <pageMargins left="0.31496062992125984" right="0.2755905511811024" top="0.2755905511811024" bottom="0.1968503937007874" header="0" footer="0.1968503937007874"/>
  <pageSetup fitToHeight="1" fitToWidth="1" horizontalDpi="300" verticalDpi="300" orientation="landscape" paperSize="9" scale="99" r:id="rId2"/>
  <headerFooter alignWithMargins="0">
    <oddFooter>&amp;CＰ４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0"/>
  <sheetViews>
    <sheetView view="pageBreakPreview" zoomScaleSheetLayoutView="100" zoomScalePageLayoutView="0" workbookViewId="0" topLeftCell="A7">
      <selection activeCell="D38" sqref="D38"/>
    </sheetView>
  </sheetViews>
  <sheetFormatPr defaultColWidth="9.00390625" defaultRowHeight="13.5"/>
  <cols>
    <col min="1" max="1" width="2.50390625" style="169" customWidth="1"/>
    <col min="2" max="2" width="8.125" style="169" customWidth="1"/>
    <col min="3" max="3" width="1.875" style="200" customWidth="1"/>
    <col min="4" max="4" width="10.00390625" style="266" customWidth="1"/>
    <col min="5" max="5" width="1.875" style="266" customWidth="1"/>
    <col min="6" max="6" width="6.875" style="267" customWidth="1"/>
    <col min="7" max="7" width="6.875" style="169" customWidth="1"/>
    <col min="8" max="8" width="1.875" style="169" customWidth="1"/>
    <col min="9" max="9" width="10.00390625" style="169" customWidth="1"/>
    <col min="10" max="10" width="2.125" style="169" customWidth="1"/>
    <col min="11" max="11" width="6.875" style="79" customWidth="1"/>
    <col min="12" max="12" width="6.875" style="169" customWidth="1"/>
    <col min="13" max="13" width="0.37109375" style="169" customWidth="1"/>
    <col min="14" max="14" width="10.00390625" style="169" customWidth="1"/>
    <col min="15" max="15" width="2.125" style="169" customWidth="1"/>
    <col min="16" max="16" width="6.875" style="79" customWidth="1"/>
    <col min="17" max="17" width="6.875" style="169" customWidth="1"/>
    <col min="18" max="18" width="0.37109375" style="200" customWidth="1"/>
    <col min="19" max="19" width="10.00390625" style="169" customWidth="1"/>
    <col min="20" max="20" width="2.125" style="169" customWidth="1"/>
    <col min="21" max="21" width="6.875" style="79" customWidth="1"/>
    <col min="22" max="22" width="6.875" style="169" customWidth="1"/>
    <col min="23" max="23" width="0.37109375" style="169" customWidth="1"/>
    <col min="24" max="24" width="10.00390625" style="169" customWidth="1"/>
    <col min="25" max="25" width="2.125" style="169" customWidth="1"/>
    <col min="26" max="26" width="6.875" style="79" customWidth="1"/>
    <col min="27" max="27" width="6.875" style="169" customWidth="1"/>
    <col min="28" max="16384" width="9.00390625" style="169" customWidth="1"/>
  </cols>
  <sheetData>
    <row r="1" spans="2:27" ht="17.25" customHeight="1">
      <c r="B1" s="568" t="s">
        <v>731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</row>
    <row r="2" ht="4.5" customHeight="1"/>
    <row r="3" spans="2:28" ht="30" customHeight="1">
      <c r="B3" s="188" t="s">
        <v>0</v>
      </c>
      <c r="C3" s="528" t="s">
        <v>302</v>
      </c>
      <c r="D3" s="528"/>
      <c r="E3" s="528"/>
      <c r="F3" s="528"/>
      <c r="G3" s="528"/>
      <c r="H3" s="189"/>
      <c r="I3" s="190" t="s">
        <v>1</v>
      </c>
      <c r="J3" s="543"/>
      <c r="K3" s="543"/>
      <c r="L3" s="543"/>
      <c r="M3" s="543"/>
      <c r="N3" s="543"/>
      <c r="O3" s="543"/>
      <c r="P3" s="543"/>
      <c r="Q3" s="543"/>
      <c r="R3" s="191"/>
      <c r="S3" s="190" t="s">
        <v>301</v>
      </c>
      <c r="T3" s="569"/>
      <c r="U3" s="569"/>
      <c r="V3" s="569"/>
      <c r="W3" s="569"/>
      <c r="X3" s="570"/>
      <c r="Y3" s="192" t="s">
        <v>388</v>
      </c>
      <c r="Z3" s="193"/>
      <c r="AA3" s="194"/>
      <c r="AB3" s="168"/>
    </row>
    <row r="4" spans="2:28" ht="30" customHeight="1">
      <c r="B4" s="199"/>
      <c r="C4" s="530"/>
      <c r="D4" s="530"/>
      <c r="E4" s="530"/>
      <c r="F4" s="530"/>
      <c r="G4" s="530"/>
      <c r="H4" s="196"/>
      <c r="I4" s="190" t="s">
        <v>2</v>
      </c>
      <c r="J4" s="543"/>
      <c r="K4" s="543"/>
      <c r="L4" s="543"/>
      <c r="M4" s="543"/>
      <c r="N4" s="543"/>
      <c r="O4" s="543"/>
      <c r="P4" s="543"/>
      <c r="Q4" s="543"/>
      <c r="R4" s="191"/>
      <c r="S4" s="190" t="s">
        <v>3</v>
      </c>
      <c r="T4" s="567">
        <f>SUM(G18,L18,Q18,AA18,G26,L26,AA26,G35,L35,Q35,AA35+Q26)</f>
        <v>0</v>
      </c>
      <c r="U4" s="567"/>
      <c r="V4" s="567"/>
      <c r="W4" s="197"/>
      <c r="X4" s="198" t="s">
        <v>231</v>
      </c>
      <c r="Y4" s="199"/>
      <c r="Z4" s="547"/>
      <c r="AA4" s="548"/>
      <c r="AB4" s="168"/>
    </row>
    <row r="5" spans="2:27" ht="24" customHeight="1">
      <c r="B5" s="293"/>
      <c r="D5" s="201" t="s">
        <v>239</v>
      </c>
      <c r="E5" s="201"/>
      <c r="F5" s="201"/>
      <c r="G5" s="201"/>
      <c r="I5" s="180"/>
      <c r="J5" s="202" t="s">
        <v>5</v>
      </c>
      <c r="K5" s="566">
        <f>SUM(F18,K18,P18,U18,Z18)</f>
        <v>54500</v>
      </c>
      <c r="L5" s="566"/>
      <c r="M5" s="180"/>
      <c r="N5" s="56" t="s">
        <v>4</v>
      </c>
      <c r="AA5" s="203"/>
    </row>
    <row r="6" spans="2:27" ht="14.25" customHeight="1">
      <c r="B6" s="186" t="s">
        <v>6</v>
      </c>
      <c r="C6" s="542" t="s">
        <v>7</v>
      </c>
      <c r="D6" s="545"/>
      <c r="E6" s="545"/>
      <c r="F6" s="545"/>
      <c r="G6" s="187" t="s">
        <v>333</v>
      </c>
      <c r="H6" s="542" t="s">
        <v>10</v>
      </c>
      <c r="I6" s="545"/>
      <c r="J6" s="545"/>
      <c r="K6" s="545"/>
      <c r="L6" s="187" t="s">
        <v>333</v>
      </c>
      <c r="M6" s="545" t="s">
        <v>8</v>
      </c>
      <c r="N6" s="545"/>
      <c r="O6" s="545"/>
      <c r="P6" s="545"/>
      <c r="Q6" s="187" t="s">
        <v>333</v>
      </c>
      <c r="R6" s="542" t="s">
        <v>9</v>
      </c>
      <c r="S6" s="545"/>
      <c r="T6" s="545"/>
      <c r="U6" s="545"/>
      <c r="V6" s="187" t="s">
        <v>333</v>
      </c>
      <c r="W6" s="542" t="s">
        <v>11</v>
      </c>
      <c r="X6" s="545"/>
      <c r="Y6" s="545"/>
      <c r="Z6" s="545"/>
      <c r="AA6" s="187" t="s">
        <v>333</v>
      </c>
    </row>
    <row r="7" spans="2:27" s="200" customFormat="1" ht="14.25" customHeight="1">
      <c r="B7" s="205"/>
      <c r="C7" s="205"/>
      <c r="D7" s="206" t="s">
        <v>307</v>
      </c>
      <c r="E7" s="36" t="s">
        <v>666</v>
      </c>
      <c r="F7" s="11">
        <v>3150</v>
      </c>
      <c r="G7" s="160"/>
      <c r="H7" s="97"/>
      <c r="I7" s="131" t="s">
        <v>425</v>
      </c>
      <c r="J7" s="32" t="s">
        <v>410</v>
      </c>
      <c r="K7" s="11">
        <v>2350</v>
      </c>
      <c r="L7" s="160"/>
      <c r="M7" s="208"/>
      <c r="N7" s="131" t="s">
        <v>120</v>
      </c>
      <c r="O7" s="32"/>
      <c r="P7" s="511">
        <v>1400</v>
      </c>
      <c r="Q7" s="160"/>
      <c r="R7" s="97"/>
      <c r="S7" s="131" t="s">
        <v>240</v>
      </c>
      <c r="T7" s="32" t="s">
        <v>411</v>
      </c>
      <c r="U7" s="11"/>
      <c r="V7" s="151"/>
      <c r="W7" s="97"/>
      <c r="X7" s="131" t="s">
        <v>121</v>
      </c>
      <c r="Y7" s="207"/>
      <c r="Z7" s="511">
        <v>350</v>
      </c>
      <c r="AA7" s="160"/>
    </row>
    <row r="8" spans="2:27" s="200" customFormat="1" ht="14.25" customHeight="1">
      <c r="B8" s="210"/>
      <c r="C8" s="210"/>
      <c r="D8" s="132" t="s">
        <v>122</v>
      </c>
      <c r="E8" s="36" t="s">
        <v>666</v>
      </c>
      <c r="F8" s="512">
        <v>8050</v>
      </c>
      <c r="G8" s="99"/>
      <c r="H8" s="98"/>
      <c r="I8" s="126" t="s">
        <v>426</v>
      </c>
      <c r="J8" s="37" t="s">
        <v>410</v>
      </c>
      <c r="K8" s="77">
        <v>3250</v>
      </c>
      <c r="L8" s="99"/>
      <c r="M8" s="125"/>
      <c r="N8" s="126" t="s">
        <v>123</v>
      </c>
      <c r="O8" s="37"/>
      <c r="P8" s="512">
        <v>550</v>
      </c>
      <c r="Q8" s="99"/>
      <c r="R8" s="98"/>
      <c r="S8" s="126" t="s">
        <v>426</v>
      </c>
      <c r="T8" s="37" t="s">
        <v>411</v>
      </c>
      <c r="U8" s="77"/>
      <c r="V8" s="154"/>
      <c r="W8" s="98"/>
      <c r="X8" s="126" t="s">
        <v>124</v>
      </c>
      <c r="Y8" s="114"/>
      <c r="Z8" s="512">
        <v>600</v>
      </c>
      <c r="AA8" s="99"/>
    </row>
    <row r="9" spans="2:27" s="200" customFormat="1" ht="14.25" customHeight="1">
      <c r="B9" s="210"/>
      <c r="C9" s="210"/>
      <c r="D9" s="132" t="s">
        <v>305</v>
      </c>
      <c r="E9" s="36" t="s">
        <v>666</v>
      </c>
      <c r="F9" s="77">
        <v>2100</v>
      </c>
      <c r="G9" s="99"/>
      <c r="H9" s="98"/>
      <c r="I9" s="126" t="s">
        <v>427</v>
      </c>
      <c r="J9" s="37" t="s">
        <v>410</v>
      </c>
      <c r="K9" s="77">
        <v>2050</v>
      </c>
      <c r="L9" s="99"/>
      <c r="M9" s="125"/>
      <c r="N9" s="126" t="s">
        <v>121</v>
      </c>
      <c r="O9" s="37"/>
      <c r="P9" s="512">
        <v>450</v>
      </c>
      <c r="Q9" s="99"/>
      <c r="R9" s="98"/>
      <c r="S9" s="126" t="s">
        <v>427</v>
      </c>
      <c r="T9" s="37" t="s">
        <v>411</v>
      </c>
      <c r="U9" s="77"/>
      <c r="V9" s="154"/>
      <c r="W9" s="98"/>
      <c r="X9" s="126" t="s">
        <v>125</v>
      </c>
      <c r="Y9" s="114"/>
      <c r="Z9" s="512">
        <v>750</v>
      </c>
      <c r="AA9" s="99"/>
    </row>
    <row r="10" spans="2:27" s="200" customFormat="1" ht="14.25" customHeight="1">
      <c r="B10" s="210"/>
      <c r="C10" s="210"/>
      <c r="D10" s="132" t="s">
        <v>335</v>
      </c>
      <c r="E10" s="36" t="s">
        <v>666</v>
      </c>
      <c r="F10" s="77">
        <v>1050</v>
      </c>
      <c r="G10" s="99"/>
      <c r="H10" s="98"/>
      <c r="I10" s="126" t="s">
        <v>241</v>
      </c>
      <c r="J10" s="37" t="s">
        <v>410</v>
      </c>
      <c r="K10" s="77">
        <v>1550</v>
      </c>
      <c r="L10" s="99"/>
      <c r="M10" s="125"/>
      <c r="N10" s="126"/>
      <c r="O10" s="36"/>
      <c r="P10" s="512"/>
      <c r="Q10" s="99"/>
      <c r="R10" s="98"/>
      <c r="S10" s="126" t="s">
        <v>241</v>
      </c>
      <c r="T10" s="37" t="s">
        <v>411</v>
      </c>
      <c r="U10" s="77"/>
      <c r="V10" s="154"/>
      <c r="W10" s="98"/>
      <c r="X10" s="126"/>
      <c r="Y10" s="114"/>
      <c r="Z10" s="512"/>
      <c r="AA10" s="99"/>
    </row>
    <row r="11" spans="2:27" s="200" customFormat="1" ht="14.25" customHeight="1">
      <c r="B11" s="210"/>
      <c r="C11" s="210"/>
      <c r="D11" s="132" t="s">
        <v>121</v>
      </c>
      <c r="E11" s="36" t="s">
        <v>666</v>
      </c>
      <c r="F11" s="77">
        <v>1100</v>
      </c>
      <c r="G11" s="99"/>
      <c r="H11" s="98"/>
      <c r="I11" s="135" t="s">
        <v>428</v>
      </c>
      <c r="J11" s="37" t="s">
        <v>410</v>
      </c>
      <c r="K11" s="77">
        <v>1650</v>
      </c>
      <c r="L11" s="99"/>
      <c r="M11" s="125"/>
      <c r="N11" s="126"/>
      <c r="O11" s="36"/>
      <c r="P11" s="77"/>
      <c r="Q11" s="99"/>
      <c r="R11" s="137"/>
      <c r="S11" s="126" t="s">
        <v>124</v>
      </c>
      <c r="T11" s="37" t="s">
        <v>32</v>
      </c>
      <c r="U11" s="77"/>
      <c r="V11" s="154"/>
      <c r="W11" s="98"/>
      <c r="X11" s="126"/>
      <c r="Y11" s="114"/>
      <c r="Z11" s="77"/>
      <c r="AA11" s="99"/>
    </row>
    <row r="12" spans="2:27" s="200" customFormat="1" ht="14.25" customHeight="1">
      <c r="B12" s="210"/>
      <c r="C12" s="142" t="s">
        <v>429</v>
      </c>
      <c r="D12" s="132" t="s">
        <v>430</v>
      </c>
      <c r="E12" s="162" t="s">
        <v>671</v>
      </c>
      <c r="F12" s="212">
        <v>3000</v>
      </c>
      <c r="G12" s="99"/>
      <c r="H12" s="98"/>
      <c r="I12" s="126" t="s">
        <v>242</v>
      </c>
      <c r="J12" s="36" t="s">
        <v>431</v>
      </c>
      <c r="K12" s="313"/>
      <c r="L12" s="99"/>
      <c r="M12" s="125"/>
      <c r="N12" s="126" t="s">
        <v>242</v>
      </c>
      <c r="O12" s="36" t="s">
        <v>432</v>
      </c>
      <c r="P12" s="77"/>
      <c r="Q12" s="99"/>
      <c r="R12" s="98"/>
      <c r="S12" s="126" t="s">
        <v>242</v>
      </c>
      <c r="T12" s="39" t="s">
        <v>433</v>
      </c>
      <c r="U12" s="77"/>
      <c r="V12" s="154"/>
      <c r="W12" s="98"/>
      <c r="X12" s="314"/>
      <c r="Y12" s="314"/>
      <c r="Z12" s="315"/>
      <c r="AA12" s="99"/>
    </row>
    <row r="13" spans="2:27" s="200" customFormat="1" ht="14.25" customHeight="1">
      <c r="B13" s="210"/>
      <c r="C13" s="142" t="s">
        <v>434</v>
      </c>
      <c r="D13" s="132" t="s">
        <v>435</v>
      </c>
      <c r="E13" s="464" t="s">
        <v>677</v>
      </c>
      <c r="F13" s="212">
        <v>5300</v>
      </c>
      <c r="G13" s="99"/>
      <c r="H13" s="98"/>
      <c r="I13" s="156" t="s">
        <v>435</v>
      </c>
      <c r="J13" s="39" t="s">
        <v>436</v>
      </c>
      <c r="K13" s="313"/>
      <c r="L13" s="99"/>
      <c r="M13" s="125"/>
      <c r="N13" s="156" t="s">
        <v>435</v>
      </c>
      <c r="O13" s="39" t="s">
        <v>437</v>
      </c>
      <c r="P13" s="77"/>
      <c r="Q13" s="99"/>
      <c r="R13" s="98"/>
      <c r="S13" s="156" t="s">
        <v>435</v>
      </c>
      <c r="T13" s="39" t="s">
        <v>438</v>
      </c>
      <c r="U13" s="77"/>
      <c r="V13" s="154"/>
      <c r="W13" s="98"/>
      <c r="X13" s="156" t="s">
        <v>435</v>
      </c>
      <c r="Y13" s="45" t="s">
        <v>439</v>
      </c>
      <c r="Z13" s="315"/>
      <c r="AA13" s="99"/>
    </row>
    <row r="14" spans="2:27" s="200" customFormat="1" ht="14.25" customHeight="1">
      <c r="B14" s="210"/>
      <c r="C14" s="210"/>
      <c r="D14" s="132" t="s">
        <v>440</v>
      </c>
      <c r="E14" s="162" t="s">
        <v>676</v>
      </c>
      <c r="F14" s="77">
        <v>5050</v>
      </c>
      <c r="G14" s="99"/>
      <c r="H14" s="98"/>
      <c r="I14" s="126" t="s">
        <v>440</v>
      </c>
      <c r="J14" s="37" t="s">
        <v>441</v>
      </c>
      <c r="K14" s="313"/>
      <c r="L14" s="99"/>
      <c r="M14" s="125"/>
      <c r="N14" s="126"/>
      <c r="O14" s="36"/>
      <c r="P14" s="77"/>
      <c r="Q14" s="99"/>
      <c r="R14" s="98"/>
      <c r="S14" s="126" t="s">
        <v>440</v>
      </c>
      <c r="T14" s="37" t="s">
        <v>442</v>
      </c>
      <c r="U14" s="77"/>
      <c r="V14" s="154"/>
      <c r="W14" s="98"/>
      <c r="X14" s="314"/>
      <c r="Y14" s="314"/>
      <c r="Z14" s="315"/>
      <c r="AA14" s="99"/>
    </row>
    <row r="15" spans="2:27" s="200" customFormat="1" ht="14.25" customHeight="1">
      <c r="B15" s="228"/>
      <c r="C15" s="210"/>
      <c r="D15" s="132" t="s">
        <v>443</v>
      </c>
      <c r="E15" s="37" t="s">
        <v>668</v>
      </c>
      <c r="F15" s="77">
        <v>3800</v>
      </c>
      <c r="G15" s="99"/>
      <c r="H15" s="98"/>
      <c r="I15" s="126" t="s">
        <v>445</v>
      </c>
      <c r="J15" s="37" t="s">
        <v>410</v>
      </c>
      <c r="K15" s="77">
        <v>2050</v>
      </c>
      <c r="L15" s="99"/>
      <c r="M15" s="125"/>
      <c r="N15" s="126" t="s">
        <v>126</v>
      </c>
      <c r="O15" s="36" t="s">
        <v>38</v>
      </c>
      <c r="P15" s="77"/>
      <c r="Q15" s="99"/>
      <c r="R15" s="98"/>
      <c r="S15" s="126" t="s">
        <v>127</v>
      </c>
      <c r="T15" s="36" t="s">
        <v>32</v>
      </c>
      <c r="U15" s="77"/>
      <c r="V15" s="154"/>
      <c r="W15" s="98"/>
      <c r="X15" s="314"/>
      <c r="Y15" s="314"/>
      <c r="Z15" s="77"/>
      <c r="AA15" s="99"/>
    </row>
    <row r="16" spans="2:27" s="200" customFormat="1" ht="14.25" customHeight="1">
      <c r="B16" s="478"/>
      <c r="C16" s="98" t="s">
        <v>446</v>
      </c>
      <c r="D16" s="132" t="s">
        <v>447</v>
      </c>
      <c r="E16" s="162" t="s">
        <v>671</v>
      </c>
      <c r="F16" s="77">
        <v>2850</v>
      </c>
      <c r="G16" s="99"/>
      <c r="H16" s="98"/>
      <c r="I16" s="126" t="s">
        <v>447</v>
      </c>
      <c r="J16" s="36" t="s">
        <v>448</v>
      </c>
      <c r="K16" s="77"/>
      <c r="L16" s="99"/>
      <c r="M16" s="125"/>
      <c r="N16" s="126" t="s">
        <v>447</v>
      </c>
      <c r="O16" s="36" t="s">
        <v>449</v>
      </c>
      <c r="P16" s="77"/>
      <c r="Q16" s="99"/>
      <c r="R16" s="98"/>
      <c r="S16" s="126" t="s">
        <v>447</v>
      </c>
      <c r="T16" s="36" t="s">
        <v>450</v>
      </c>
      <c r="U16" s="77"/>
      <c r="V16" s="154"/>
      <c r="W16" s="98"/>
      <c r="X16" s="126"/>
      <c r="Y16" s="114"/>
      <c r="Z16" s="77"/>
      <c r="AA16" s="99"/>
    </row>
    <row r="17" spans="2:27" s="200" customFormat="1" ht="14.25" customHeight="1">
      <c r="B17" s="316"/>
      <c r="C17" s="233"/>
      <c r="D17" s="234" t="s">
        <v>132</v>
      </c>
      <c r="E17" s="323" t="s">
        <v>674</v>
      </c>
      <c r="F17" s="80">
        <v>1300</v>
      </c>
      <c r="G17" s="102"/>
      <c r="H17" s="142"/>
      <c r="I17" s="134" t="s">
        <v>451</v>
      </c>
      <c r="J17" s="57" t="s">
        <v>452</v>
      </c>
      <c r="K17" s="80">
        <v>750</v>
      </c>
      <c r="L17" s="102"/>
      <c r="M17" s="236"/>
      <c r="N17" s="134" t="s">
        <v>451</v>
      </c>
      <c r="O17" s="57" t="s">
        <v>453</v>
      </c>
      <c r="P17" s="80"/>
      <c r="Q17" s="102"/>
      <c r="R17" s="142"/>
      <c r="S17" s="134" t="s">
        <v>451</v>
      </c>
      <c r="T17" s="57" t="s">
        <v>454</v>
      </c>
      <c r="U17" s="80"/>
      <c r="V17" s="213"/>
      <c r="W17" s="142"/>
      <c r="X17" s="134" t="s">
        <v>451</v>
      </c>
      <c r="Y17" s="477" t="s">
        <v>455</v>
      </c>
      <c r="Z17" s="80"/>
      <c r="AA17" s="102"/>
    </row>
    <row r="18" spans="2:27" s="79" customFormat="1" ht="14.25" customHeight="1">
      <c r="B18" s="241"/>
      <c r="C18" s="220"/>
      <c r="D18" s="140" t="s">
        <v>722</v>
      </c>
      <c r="E18" s="141"/>
      <c r="F18" s="76">
        <f>SUM(F7:F17)</f>
        <v>36750</v>
      </c>
      <c r="G18" s="101">
        <f>SUM(G7:G17)</f>
        <v>0</v>
      </c>
      <c r="H18" s="221"/>
      <c r="I18" s="143" t="s">
        <v>722</v>
      </c>
      <c r="J18" s="141"/>
      <c r="K18" s="76">
        <f>SUM(K7:K17)</f>
        <v>13650</v>
      </c>
      <c r="L18" s="101">
        <f>SUM(L7:L17)</f>
        <v>0</v>
      </c>
      <c r="M18" s="222"/>
      <c r="N18" s="143" t="s">
        <v>722</v>
      </c>
      <c r="O18" s="141"/>
      <c r="P18" s="76">
        <f>SUM(P7:P17)</f>
        <v>2400</v>
      </c>
      <c r="Q18" s="101">
        <f>SUM(Q7:Q17)</f>
        <v>0</v>
      </c>
      <c r="R18" s="139"/>
      <c r="S18" s="140"/>
      <c r="T18" s="141"/>
      <c r="U18" s="76"/>
      <c r="V18" s="101">
        <f>SUM(V7:V17)</f>
        <v>0</v>
      </c>
      <c r="W18" s="139"/>
      <c r="X18" s="143" t="s">
        <v>722</v>
      </c>
      <c r="Y18" s="141"/>
      <c r="Z18" s="76">
        <f>SUM(Z7:Z17)</f>
        <v>1700</v>
      </c>
      <c r="AA18" s="101">
        <f>SUM(AA7:AA17)</f>
        <v>0</v>
      </c>
    </row>
    <row r="19" spans="4:14" ht="24" customHeight="1">
      <c r="D19" s="201" t="s">
        <v>278</v>
      </c>
      <c r="E19" s="201"/>
      <c r="F19" s="201"/>
      <c r="G19" s="201"/>
      <c r="I19" s="180"/>
      <c r="J19" s="202" t="s">
        <v>230</v>
      </c>
      <c r="K19" s="566">
        <f>SUM(F26,K26,P26,U26,Z26)</f>
        <v>10700</v>
      </c>
      <c r="L19" s="566"/>
      <c r="M19" s="180"/>
      <c r="N19" s="56" t="s">
        <v>231</v>
      </c>
    </row>
    <row r="20" spans="2:27" ht="14.25" customHeight="1">
      <c r="B20" s="186" t="s">
        <v>6</v>
      </c>
      <c r="C20" s="542" t="s">
        <v>7</v>
      </c>
      <c r="D20" s="545"/>
      <c r="E20" s="545"/>
      <c r="F20" s="545"/>
      <c r="G20" s="187" t="s">
        <v>333</v>
      </c>
      <c r="H20" s="542" t="s">
        <v>10</v>
      </c>
      <c r="I20" s="545"/>
      <c r="J20" s="545"/>
      <c r="K20" s="545"/>
      <c r="L20" s="187" t="s">
        <v>333</v>
      </c>
      <c r="M20" s="545" t="s">
        <v>8</v>
      </c>
      <c r="N20" s="545"/>
      <c r="O20" s="545"/>
      <c r="P20" s="545"/>
      <c r="Q20" s="187" t="s">
        <v>333</v>
      </c>
      <c r="R20" s="542" t="s">
        <v>9</v>
      </c>
      <c r="S20" s="545"/>
      <c r="T20" s="545"/>
      <c r="U20" s="545"/>
      <c r="V20" s="187" t="s">
        <v>333</v>
      </c>
      <c r="W20" s="542" t="s">
        <v>11</v>
      </c>
      <c r="X20" s="545"/>
      <c r="Y20" s="545"/>
      <c r="Z20" s="545"/>
      <c r="AA20" s="187" t="s">
        <v>333</v>
      </c>
    </row>
    <row r="21" spans="2:27" s="200" customFormat="1" ht="14.25" customHeight="1">
      <c r="B21" s="317"/>
      <c r="C21" s="205"/>
      <c r="D21" s="206" t="s">
        <v>456</v>
      </c>
      <c r="E21" s="37" t="s">
        <v>678</v>
      </c>
      <c r="F21" s="11">
        <v>1400</v>
      </c>
      <c r="G21" s="160"/>
      <c r="H21" s="97"/>
      <c r="I21" s="131" t="s">
        <v>289</v>
      </c>
      <c r="J21" s="32" t="s">
        <v>452</v>
      </c>
      <c r="K21" s="11">
        <v>1100</v>
      </c>
      <c r="L21" s="160"/>
      <c r="M21" s="208"/>
      <c r="N21" s="131" t="s">
        <v>289</v>
      </c>
      <c r="O21" s="32" t="s">
        <v>453</v>
      </c>
      <c r="P21" s="11"/>
      <c r="Q21" s="151"/>
      <c r="R21" s="97"/>
      <c r="S21" s="131" t="s">
        <v>289</v>
      </c>
      <c r="T21" s="32" t="s">
        <v>454</v>
      </c>
      <c r="U21" s="11"/>
      <c r="V21" s="151"/>
      <c r="W21" s="97"/>
      <c r="X21" s="131"/>
      <c r="Y21" s="207"/>
      <c r="Z21" s="11"/>
      <c r="AA21" s="151"/>
    </row>
    <row r="22" spans="2:27" s="200" customFormat="1" ht="14.25" customHeight="1">
      <c r="B22" s="209"/>
      <c r="C22" s="210"/>
      <c r="D22" s="132" t="s">
        <v>248</v>
      </c>
      <c r="E22" s="37" t="s">
        <v>678</v>
      </c>
      <c r="F22" s="77">
        <v>2050</v>
      </c>
      <c r="G22" s="99"/>
      <c r="H22" s="98"/>
      <c r="I22" s="126" t="s">
        <v>457</v>
      </c>
      <c r="J22" s="37" t="s">
        <v>458</v>
      </c>
      <c r="K22" s="512">
        <v>950</v>
      </c>
      <c r="L22" s="99"/>
      <c r="M22" s="125"/>
      <c r="N22" s="126" t="s">
        <v>457</v>
      </c>
      <c r="O22" s="37" t="s">
        <v>459</v>
      </c>
      <c r="P22" s="77"/>
      <c r="Q22" s="154"/>
      <c r="R22" s="98"/>
      <c r="S22" s="126" t="s">
        <v>457</v>
      </c>
      <c r="T22" s="37" t="s">
        <v>460</v>
      </c>
      <c r="U22" s="77"/>
      <c r="V22" s="154"/>
      <c r="W22" s="98"/>
      <c r="X22" s="126" t="s">
        <v>133</v>
      </c>
      <c r="Y22" s="114"/>
      <c r="Z22" s="77">
        <v>400</v>
      </c>
      <c r="AA22" s="99"/>
    </row>
    <row r="23" spans="2:27" s="200" customFormat="1" ht="14.25" customHeight="1">
      <c r="B23" s="318"/>
      <c r="C23" s="233"/>
      <c r="D23" s="234" t="s">
        <v>461</v>
      </c>
      <c r="E23" s="37" t="s">
        <v>678</v>
      </c>
      <c r="F23" s="80">
        <v>2600</v>
      </c>
      <c r="G23" s="99"/>
      <c r="H23" s="142"/>
      <c r="I23" s="134" t="s">
        <v>461</v>
      </c>
      <c r="J23" s="57" t="s">
        <v>458</v>
      </c>
      <c r="K23" s="80"/>
      <c r="L23" s="99"/>
      <c r="M23" s="236"/>
      <c r="N23" s="134" t="s">
        <v>461</v>
      </c>
      <c r="O23" s="57" t="s">
        <v>459</v>
      </c>
      <c r="P23" s="80">
        <v>600</v>
      </c>
      <c r="Q23" s="102"/>
      <c r="R23" s="142"/>
      <c r="S23" s="134" t="s">
        <v>461</v>
      </c>
      <c r="T23" s="57" t="s">
        <v>460</v>
      </c>
      <c r="U23" s="80"/>
      <c r="V23" s="213"/>
      <c r="W23" s="142"/>
      <c r="X23" s="134"/>
      <c r="Y23" s="237"/>
      <c r="Z23" s="80"/>
      <c r="AA23" s="213"/>
    </row>
    <row r="24" spans="2:27" s="200" customFormat="1" ht="14.25" customHeight="1">
      <c r="B24" s="318"/>
      <c r="C24" s="210"/>
      <c r="D24" s="132" t="s">
        <v>462</v>
      </c>
      <c r="E24" s="162" t="s">
        <v>671</v>
      </c>
      <c r="F24" s="212">
        <v>1600</v>
      </c>
      <c r="G24" s="99"/>
      <c r="H24" s="98"/>
      <c r="I24" s="126" t="s">
        <v>462</v>
      </c>
      <c r="J24" s="36" t="s">
        <v>463</v>
      </c>
      <c r="K24" s="77"/>
      <c r="L24" s="99"/>
      <c r="M24" s="125"/>
      <c r="N24" s="126" t="s">
        <v>462</v>
      </c>
      <c r="O24" s="36" t="s">
        <v>464</v>
      </c>
      <c r="P24" s="77"/>
      <c r="Q24" s="154"/>
      <c r="R24" s="98"/>
      <c r="S24" s="126" t="s">
        <v>462</v>
      </c>
      <c r="T24" s="36" t="s">
        <v>465</v>
      </c>
      <c r="U24" s="77"/>
      <c r="V24" s="154"/>
      <c r="W24" s="98"/>
      <c r="X24" s="126"/>
      <c r="Y24" s="114"/>
      <c r="Z24" s="77"/>
      <c r="AA24" s="154"/>
    </row>
    <row r="25" spans="2:27" s="200" customFormat="1" ht="14.25" customHeight="1">
      <c r="B25" s="297"/>
      <c r="C25" s="210"/>
      <c r="D25" s="132"/>
      <c r="E25" s="36"/>
      <c r="F25" s="319"/>
      <c r="G25" s="167"/>
      <c r="H25" s="98"/>
      <c r="I25" s="126"/>
      <c r="J25" s="36"/>
      <c r="K25" s="77"/>
      <c r="L25" s="167"/>
      <c r="M25" s="125"/>
      <c r="N25" s="126"/>
      <c r="O25" s="36"/>
      <c r="P25" s="77"/>
      <c r="Q25" s="154"/>
      <c r="R25" s="98"/>
      <c r="S25" s="126"/>
      <c r="T25" s="58"/>
      <c r="U25" s="77"/>
      <c r="V25" s="154"/>
      <c r="W25" s="98"/>
      <c r="X25" s="126"/>
      <c r="Y25" s="114"/>
      <c r="Z25" s="77"/>
      <c r="AA25" s="154"/>
    </row>
    <row r="26" spans="2:27" s="79" customFormat="1" ht="14.25" customHeight="1">
      <c r="B26" s="320"/>
      <c r="C26" s="220"/>
      <c r="D26" s="140" t="s">
        <v>722</v>
      </c>
      <c r="E26" s="141"/>
      <c r="F26" s="76">
        <f>SUM(F21:F25)</f>
        <v>7650</v>
      </c>
      <c r="G26" s="101">
        <f>SUM(G21:G25)</f>
        <v>0</v>
      </c>
      <c r="H26" s="221"/>
      <c r="I26" s="143" t="s">
        <v>722</v>
      </c>
      <c r="J26" s="307"/>
      <c r="K26" s="76">
        <f>SUM(K21:K25)</f>
        <v>2050</v>
      </c>
      <c r="L26" s="101">
        <f>SUM(L21:L25)</f>
        <v>0</v>
      </c>
      <c r="M26" s="222"/>
      <c r="N26" s="143" t="s">
        <v>722</v>
      </c>
      <c r="O26" s="141"/>
      <c r="P26" s="76">
        <f>SUM(P21:P25)</f>
        <v>600</v>
      </c>
      <c r="Q26" s="101">
        <f>SUM(Q21:Q25)</f>
        <v>0</v>
      </c>
      <c r="R26" s="139"/>
      <c r="S26" s="143"/>
      <c r="T26" s="141"/>
      <c r="U26" s="76"/>
      <c r="V26" s="101">
        <f>SUM(V21:V25)</f>
        <v>0</v>
      </c>
      <c r="W26" s="139"/>
      <c r="X26" s="143" t="s">
        <v>722</v>
      </c>
      <c r="Y26" s="141"/>
      <c r="Z26" s="76">
        <f>SUM(Z21:Z25)</f>
        <v>400</v>
      </c>
      <c r="AA26" s="101">
        <f>SUM(AA21:AA25)</f>
        <v>0</v>
      </c>
    </row>
    <row r="27" spans="4:14" ht="24" customHeight="1">
      <c r="D27" s="201" t="s">
        <v>243</v>
      </c>
      <c r="E27" s="201"/>
      <c r="F27" s="201"/>
      <c r="G27" s="201"/>
      <c r="I27" s="180"/>
      <c r="J27" s="202" t="s">
        <v>230</v>
      </c>
      <c r="K27" s="566">
        <f>SUM(F35,K35,P35,U35,Z35)</f>
        <v>20250</v>
      </c>
      <c r="L27" s="566"/>
      <c r="M27" s="180"/>
      <c r="N27" s="56" t="s">
        <v>231</v>
      </c>
    </row>
    <row r="28" spans="2:27" ht="14.25" customHeight="1">
      <c r="B28" s="186" t="s">
        <v>6</v>
      </c>
      <c r="C28" s="542" t="s">
        <v>7</v>
      </c>
      <c r="D28" s="545"/>
      <c r="E28" s="545"/>
      <c r="F28" s="545"/>
      <c r="G28" s="187" t="s">
        <v>333</v>
      </c>
      <c r="H28" s="542" t="s">
        <v>10</v>
      </c>
      <c r="I28" s="545"/>
      <c r="J28" s="545"/>
      <c r="K28" s="545"/>
      <c r="L28" s="187" t="s">
        <v>333</v>
      </c>
      <c r="M28" s="545" t="s">
        <v>8</v>
      </c>
      <c r="N28" s="545"/>
      <c r="O28" s="545"/>
      <c r="P28" s="545"/>
      <c r="Q28" s="187" t="s">
        <v>333</v>
      </c>
      <c r="R28" s="542" t="s">
        <v>9</v>
      </c>
      <c r="S28" s="545"/>
      <c r="T28" s="545"/>
      <c r="U28" s="545"/>
      <c r="V28" s="187" t="s">
        <v>333</v>
      </c>
      <c r="W28" s="542" t="s">
        <v>11</v>
      </c>
      <c r="X28" s="545"/>
      <c r="Y28" s="545"/>
      <c r="Z28" s="545"/>
      <c r="AA28" s="187" t="s">
        <v>333</v>
      </c>
    </row>
    <row r="29" spans="2:27" s="200" customFormat="1" ht="14.25" customHeight="1">
      <c r="B29" s="473"/>
      <c r="C29" s="205"/>
      <c r="D29" s="206" t="s">
        <v>466</v>
      </c>
      <c r="E29" s="36" t="s">
        <v>666</v>
      </c>
      <c r="F29" s="511">
        <v>3100</v>
      </c>
      <c r="G29" s="159">
        <v>0</v>
      </c>
      <c r="H29" s="97"/>
      <c r="I29" s="131" t="s">
        <v>467</v>
      </c>
      <c r="J29" s="32" t="s">
        <v>468</v>
      </c>
      <c r="K29" s="11">
        <v>2700</v>
      </c>
      <c r="L29" s="159"/>
      <c r="M29" s="208"/>
      <c r="N29" s="131" t="s">
        <v>467</v>
      </c>
      <c r="O29" s="32" t="s">
        <v>404</v>
      </c>
      <c r="P29" s="11"/>
      <c r="Q29" s="159"/>
      <c r="R29" s="97"/>
      <c r="S29" s="131" t="s">
        <v>467</v>
      </c>
      <c r="T29" s="32" t="s">
        <v>454</v>
      </c>
      <c r="U29" s="11"/>
      <c r="V29" s="151"/>
      <c r="W29" s="97"/>
      <c r="X29" s="131" t="s">
        <v>469</v>
      </c>
      <c r="Y29" s="207"/>
      <c r="Z29" s="511">
        <v>400</v>
      </c>
      <c r="AA29" s="159"/>
    </row>
    <row r="30" spans="2:27" s="200" customFormat="1" ht="14.25" customHeight="1">
      <c r="B30" s="480"/>
      <c r="C30" s="210"/>
      <c r="D30" s="132"/>
      <c r="E30" s="37"/>
      <c r="F30" s="77"/>
      <c r="G30" s="99"/>
      <c r="H30" s="98"/>
      <c r="I30" s="126" t="s">
        <v>470</v>
      </c>
      <c r="J30" s="37" t="s">
        <v>468</v>
      </c>
      <c r="K30" s="77">
        <v>1950</v>
      </c>
      <c r="L30" s="99"/>
      <c r="M30" s="125"/>
      <c r="N30" s="126" t="s">
        <v>378</v>
      </c>
      <c r="O30" s="37" t="s">
        <v>404</v>
      </c>
      <c r="P30" s="77"/>
      <c r="Q30" s="154"/>
      <c r="R30" s="98"/>
      <c r="S30" s="126" t="s">
        <v>470</v>
      </c>
      <c r="T30" s="37" t="s">
        <v>454</v>
      </c>
      <c r="U30" s="77"/>
      <c r="V30" s="154"/>
      <c r="W30" s="98"/>
      <c r="X30" s="126"/>
      <c r="Y30" s="114"/>
      <c r="Z30" s="512"/>
      <c r="AA30" s="154"/>
    </row>
    <row r="31" spans="2:27" s="200" customFormat="1" ht="14.25" customHeight="1">
      <c r="B31" s="479"/>
      <c r="C31" s="233"/>
      <c r="D31" s="234" t="s">
        <v>473</v>
      </c>
      <c r="E31" s="57" t="s">
        <v>678</v>
      </c>
      <c r="F31" s="80">
        <v>2650</v>
      </c>
      <c r="G31" s="102">
        <v>0</v>
      </c>
      <c r="H31" s="142"/>
      <c r="I31" s="134" t="s">
        <v>471</v>
      </c>
      <c r="J31" s="57" t="s">
        <v>472</v>
      </c>
      <c r="K31" s="80">
        <v>1450</v>
      </c>
      <c r="L31" s="102"/>
      <c r="M31" s="236"/>
      <c r="N31" s="134" t="s">
        <v>471</v>
      </c>
      <c r="O31" s="57" t="s">
        <v>459</v>
      </c>
      <c r="P31" s="80"/>
      <c r="Q31" s="213"/>
      <c r="R31" s="142"/>
      <c r="S31" s="134" t="s">
        <v>473</v>
      </c>
      <c r="T31" s="57" t="s">
        <v>478</v>
      </c>
      <c r="U31" s="80"/>
      <c r="V31" s="213"/>
      <c r="W31" s="142"/>
      <c r="X31" s="134" t="s">
        <v>128</v>
      </c>
      <c r="Y31" s="237"/>
      <c r="Z31" s="80">
        <v>100</v>
      </c>
      <c r="AA31" s="102"/>
    </row>
    <row r="32" spans="2:27" s="200" customFormat="1" ht="14.25" customHeight="1">
      <c r="B32" s="481"/>
      <c r="C32" s="228"/>
      <c r="D32" s="225" t="s">
        <v>479</v>
      </c>
      <c r="E32" s="38" t="s">
        <v>678</v>
      </c>
      <c r="F32" s="78">
        <v>2100</v>
      </c>
      <c r="G32" s="100">
        <v>0</v>
      </c>
      <c r="H32" s="137"/>
      <c r="I32" s="135" t="s">
        <v>475</v>
      </c>
      <c r="J32" s="38" t="s">
        <v>476</v>
      </c>
      <c r="K32" s="78">
        <v>1200</v>
      </c>
      <c r="L32" s="100"/>
      <c r="M32" s="229"/>
      <c r="N32" s="135" t="s">
        <v>475</v>
      </c>
      <c r="O32" s="38" t="s">
        <v>477</v>
      </c>
      <c r="P32" s="78"/>
      <c r="Q32" s="230"/>
      <c r="R32" s="137"/>
      <c r="S32" s="135" t="s">
        <v>479</v>
      </c>
      <c r="T32" s="38" t="s">
        <v>478</v>
      </c>
      <c r="U32" s="470"/>
      <c r="V32" s="230"/>
      <c r="W32" s="137"/>
      <c r="X32" s="333"/>
      <c r="Y32" s="231"/>
      <c r="Z32" s="78"/>
      <c r="AA32" s="230"/>
    </row>
    <row r="33" spans="2:27" s="200" customFormat="1" ht="14.25" customHeight="1">
      <c r="B33" s="239"/>
      <c r="C33" s="98"/>
      <c r="D33" s="132" t="s">
        <v>480</v>
      </c>
      <c r="E33" s="162" t="s">
        <v>671</v>
      </c>
      <c r="F33" s="212">
        <v>4600</v>
      </c>
      <c r="G33" s="99"/>
      <c r="H33" s="98"/>
      <c r="I33" s="126" t="s">
        <v>480</v>
      </c>
      <c r="J33" s="36" t="s">
        <v>481</v>
      </c>
      <c r="K33" s="77"/>
      <c r="L33" s="99"/>
      <c r="M33" s="125"/>
      <c r="N33" s="126" t="s">
        <v>480</v>
      </c>
      <c r="O33" s="36" t="s">
        <v>482</v>
      </c>
      <c r="P33" s="77"/>
      <c r="Q33" s="154"/>
      <c r="R33" s="98"/>
      <c r="S33" s="126" t="s">
        <v>480</v>
      </c>
      <c r="T33" s="36" t="s">
        <v>483</v>
      </c>
      <c r="U33" s="77"/>
      <c r="V33" s="154"/>
      <c r="W33" s="98"/>
      <c r="X33" s="155"/>
      <c r="Y33" s="114"/>
      <c r="Z33" s="77"/>
      <c r="AA33" s="154"/>
    </row>
    <row r="34" spans="2:27" s="200" customFormat="1" ht="14.25" customHeight="1">
      <c r="B34" s="471"/>
      <c r="C34" s="352"/>
      <c r="D34" s="353"/>
      <c r="E34" s="354"/>
      <c r="F34" s="319"/>
      <c r="G34" s="355"/>
      <c r="H34" s="356"/>
      <c r="I34" s="147"/>
      <c r="J34" s="43"/>
      <c r="K34" s="83"/>
      <c r="L34" s="355"/>
      <c r="M34" s="248"/>
      <c r="N34" s="147"/>
      <c r="O34" s="43"/>
      <c r="P34" s="83"/>
      <c r="Q34" s="357"/>
      <c r="R34" s="356"/>
      <c r="S34" s="147"/>
      <c r="T34" s="43"/>
      <c r="U34" s="83"/>
      <c r="V34" s="357"/>
      <c r="W34" s="356"/>
      <c r="X34" s="391"/>
      <c r="Y34" s="354"/>
      <c r="Z34" s="83"/>
      <c r="AA34" s="357"/>
    </row>
    <row r="35" spans="2:27" s="79" customFormat="1" ht="14.25" customHeight="1">
      <c r="B35" s="241"/>
      <c r="C35" s="220"/>
      <c r="D35" s="140" t="s">
        <v>722</v>
      </c>
      <c r="E35" s="141"/>
      <c r="F35" s="76">
        <f>SUM(F29:F34)</f>
        <v>12450</v>
      </c>
      <c r="G35" s="101">
        <f>SUM(G29:G34)</f>
        <v>0</v>
      </c>
      <c r="H35" s="221"/>
      <c r="I35" s="143" t="s">
        <v>722</v>
      </c>
      <c r="J35" s="307"/>
      <c r="K35" s="76">
        <f>SUM(K29:K34)</f>
        <v>7300</v>
      </c>
      <c r="L35" s="101">
        <f>SUM(L29:L34)</f>
        <v>0</v>
      </c>
      <c r="M35" s="222"/>
      <c r="N35" s="143"/>
      <c r="O35" s="141"/>
      <c r="P35" s="76"/>
      <c r="Q35" s="101">
        <f>SUM(Q29:Q34)</f>
        <v>0</v>
      </c>
      <c r="R35" s="139"/>
      <c r="S35" s="143"/>
      <c r="T35" s="141"/>
      <c r="U35" s="76"/>
      <c r="V35" s="101">
        <f>SUM(V29:V34)</f>
        <v>0</v>
      </c>
      <c r="W35" s="139"/>
      <c r="X35" s="140" t="s">
        <v>722</v>
      </c>
      <c r="Y35" s="141"/>
      <c r="Z35" s="76">
        <f>SUM(Z29:Z34)</f>
        <v>500</v>
      </c>
      <c r="AA35" s="101">
        <f>SUM(AA29:AA34)</f>
        <v>0</v>
      </c>
    </row>
    <row r="36" spans="2:27" s="249" customFormat="1" ht="7.5" customHeight="1">
      <c r="B36" s="193"/>
      <c r="C36" s="242"/>
      <c r="D36" s="243"/>
      <c r="E36" s="243"/>
      <c r="F36" s="244"/>
      <c r="G36" s="245"/>
      <c r="H36" s="334"/>
      <c r="I36" s="335"/>
      <c r="J36" s="335"/>
      <c r="K36" s="336"/>
      <c r="L36" s="334"/>
      <c r="M36" s="334"/>
      <c r="N36" s="335"/>
      <c r="O36" s="335"/>
      <c r="P36" s="336"/>
      <c r="Q36" s="334"/>
      <c r="R36" s="226"/>
      <c r="S36" s="335"/>
      <c r="T36" s="335"/>
      <c r="U36" s="336"/>
      <c r="V36" s="334"/>
      <c r="W36" s="334"/>
      <c r="X36" s="335"/>
      <c r="Y36" s="335"/>
      <c r="Z36" s="336"/>
      <c r="AA36" s="334"/>
    </row>
    <row r="37" spans="2:27" s="340" customFormat="1" ht="12" customHeight="1">
      <c r="B37" s="250" t="s">
        <v>95</v>
      </c>
      <c r="C37" s="337"/>
      <c r="D37" s="345" t="s">
        <v>750</v>
      </c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9"/>
    </row>
    <row r="38" spans="2:27" s="340" customFormat="1" ht="12" customHeight="1">
      <c r="B38" s="341"/>
      <c r="C38" s="342"/>
      <c r="D38" s="346" t="s">
        <v>747</v>
      </c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504" t="s">
        <v>729</v>
      </c>
    </row>
    <row r="39" spans="2:27" ht="13.5">
      <c r="B39" s="199"/>
      <c r="C39" s="311"/>
      <c r="D39" s="281"/>
      <c r="E39" s="281"/>
      <c r="F39" s="344"/>
      <c r="G39" s="310"/>
      <c r="H39" s="310"/>
      <c r="I39" s="310"/>
      <c r="J39" s="310"/>
      <c r="K39" s="309"/>
      <c r="L39" s="310"/>
      <c r="M39" s="310"/>
      <c r="N39" s="310"/>
      <c r="O39" s="310"/>
      <c r="P39" s="309"/>
      <c r="Q39" s="310"/>
      <c r="R39" s="311"/>
      <c r="S39" s="310"/>
      <c r="T39" s="310"/>
      <c r="U39" s="309"/>
      <c r="V39" s="310"/>
      <c r="W39" s="310"/>
      <c r="X39" s="310"/>
      <c r="Y39" s="310"/>
      <c r="Z39" s="309"/>
      <c r="AA39" s="312"/>
    </row>
    <row r="40" ht="13.5">
      <c r="B40" s="500" t="str">
        <f>'P1表紙'!A40</f>
        <v>平成29年前期（6月1日以降）</v>
      </c>
    </row>
  </sheetData>
  <sheetProtection/>
  <mergeCells count="25">
    <mergeCell ref="T3:X3"/>
    <mergeCell ref="K5:L5"/>
    <mergeCell ref="T4:V4"/>
    <mergeCell ref="C6:F6"/>
    <mergeCell ref="M6:P6"/>
    <mergeCell ref="J3:Q3"/>
    <mergeCell ref="J4:Q4"/>
    <mergeCell ref="W6:Z6"/>
    <mergeCell ref="R6:U6"/>
    <mergeCell ref="M28:P28"/>
    <mergeCell ref="C28:F28"/>
    <mergeCell ref="H6:K6"/>
    <mergeCell ref="H20:K20"/>
    <mergeCell ref="H28:K28"/>
    <mergeCell ref="Z4:AA4"/>
    <mergeCell ref="B1:AA1"/>
    <mergeCell ref="W20:Z20"/>
    <mergeCell ref="W28:Z28"/>
    <mergeCell ref="C20:F20"/>
    <mergeCell ref="K27:L27"/>
    <mergeCell ref="R28:U28"/>
    <mergeCell ref="R20:U20"/>
    <mergeCell ref="C3:G4"/>
    <mergeCell ref="K19:L19"/>
    <mergeCell ref="M20:P20"/>
  </mergeCells>
  <dataValidations count="1">
    <dataValidation allowBlank="1" showInputMessage="1" sqref="B40 A6:IV6 A20:IV20 A28:IV28"/>
  </dataValidations>
  <printOptions horizontalCentered="1" verticalCentered="1"/>
  <pageMargins left="0.31496062992125984" right="0.2755905511811024" top="0.35433070866141736" bottom="0.2755905511811024" header="0" footer="0.1968503937007874"/>
  <pageSetup fitToHeight="1" fitToWidth="1" horizontalDpi="300" verticalDpi="300" orientation="landscape" paperSize="9" scale="97" r:id="rId2"/>
  <headerFooter alignWithMargins="0">
    <oddFooter>&amp;CＰ５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9"/>
  <sheetViews>
    <sheetView view="pageBreakPreview" zoomScale="87" zoomScaleNormal="87" zoomScaleSheetLayoutView="87" zoomScalePageLayoutView="0" workbookViewId="0" topLeftCell="A4">
      <selection activeCell="N26" sqref="N26"/>
    </sheetView>
  </sheetViews>
  <sheetFormatPr defaultColWidth="9.00390625" defaultRowHeight="13.5"/>
  <cols>
    <col min="1" max="1" width="1.4921875" style="169" customWidth="1"/>
    <col min="2" max="2" width="8.125" style="169" customWidth="1"/>
    <col min="3" max="3" width="1.875" style="169" customWidth="1"/>
    <col min="4" max="4" width="10.125" style="266" customWidth="1"/>
    <col min="5" max="5" width="1.875" style="266" customWidth="1"/>
    <col min="6" max="6" width="7.00390625" style="267" customWidth="1"/>
    <col min="7" max="7" width="7.00390625" style="169" customWidth="1"/>
    <col min="8" max="8" width="1.875" style="169" customWidth="1"/>
    <col min="9" max="9" width="10.125" style="169" customWidth="1"/>
    <col min="10" max="10" width="2.125" style="169" customWidth="1"/>
    <col min="11" max="11" width="7.00390625" style="79" customWidth="1"/>
    <col min="12" max="12" width="7.00390625" style="169" customWidth="1"/>
    <col min="13" max="13" width="0.37109375" style="169" customWidth="1"/>
    <col min="14" max="14" width="10.125" style="169" customWidth="1"/>
    <col min="15" max="15" width="2.125" style="169" customWidth="1"/>
    <col min="16" max="16" width="7.00390625" style="79" customWidth="1"/>
    <col min="17" max="17" width="7.00390625" style="169" customWidth="1"/>
    <col min="18" max="18" width="0.5" style="169" customWidth="1"/>
    <col min="19" max="19" width="10.125" style="169" customWidth="1"/>
    <col min="20" max="20" width="2.125" style="169" customWidth="1"/>
    <col min="21" max="21" width="7.00390625" style="79" customWidth="1"/>
    <col min="22" max="22" width="7.00390625" style="169" customWidth="1"/>
    <col min="23" max="23" width="0.37109375" style="169" customWidth="1"/>
    <col min="24" max="24" width="10.125" style="169" customWidth="1"/>
    <col min="25" max="25" width="2.125" style="169" customWidth="1"/>
    <col min="26" max="26" width="7.00390625" style="79" customWidth="1"/>
    <col min="27" max="27" width="7.00390625" style="169" customWidth="1"/>
    <col min="28" max="16384" width="9.00390625" style="169" customWidth="1"/>
  </cols>
  <sheetData>
    <row r="1" spans="2:27" ht="17.25" customHeight="1">
      <c r="B1" s="568" t="s">
        <v>731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</row>
    <row r="2" ht="4.5" customHeight="1"/>
    <row r="3" spans="2:28" ht="30" customHeight="1">
      <c r="B3" s="188" t="s">
        <v>0</v>
      </c>
      <c r="C3" s="528" t="s">
        <v>302</v>
      </c>
      <c r="D3" s="528"/>
      <c r="E3" s="528"/>
      <c r="F3" s="528"/>
      <c r="G3" s="528"/>
      <c r="H3" s="189"/>
      <c r="I3" s="190" t="s">
        <v>1</v>
      </c>
      <c r="J3" s="543"/>
      <c r="K3" s="543"/>
      <c r="L3" s="543"/>
      <c r="M3" s="543"/>
      <c r="N3" s="543"/>
      <c r="O3" s="543"/>
      <c r="P3" s="543"/>
      <c r="Q3" s="543"/>
      <c r="R3" s="347"/>
      <c r="S3" s="190" t="s">
        <v>301</v>
      </c>
      <c r="T3" s="569"/>
      <c r="U3" s="569"/>
      <c r="V3" s="569"/>
      <c r="W3" s="569"/>
      <c r="X3" s="570"/>
      <c r="Y3" s="192" t="s">
        <v>388</v>
      </c>
      <c r="Z3" s="193"/>
      <c r="AA3" s="194"/>
      <c r="AB3" s="168"/>
    </row>
    <row r="4" spans="2:28" ht="30" customHeight="1">
      <c r="B4" s="199"/>
      <c r="C4" s="530"/>
      <c r="D4" s="530"/>
      <c r="E4" s="530"/>
      <c r="F4" s="530"/>
      <c r="G4" s="530"/>
      <c r="H4" s="196"/>
      <c r="I4" s="190" t="s">
        <v>2</v>
      </c>
      <c r="J4" s="543"/>
      <c r="K4" s="543"/>
      <c r="L4" s="543"/>
      <c r="M4" s="543"/>
      <c r="N4" s="543"/>
      <c r="O4" s="543"/>
      <c r="P4" s="543"/>
      <c r="Q4" s="543"/>
      <c r="R4" s="347"/>
      <c r="S4" s="190" t="s">
        <v>3</v>
      </c>
      <c r="T4" s="567">
        <f>SUM(G14,L14,Q14,V14,AA14,G23,AA23,G33,L33,Q33,V33)</f>
        <v>0</v>
      </c>
      <c r="U4" s="567"/>
      <c r="V4" s="567"/>
      <c r="W4" s="197"/>
      <c r="X4" s="198" t="s">
        <v>231</v>
      </c>
      <c r="Y4" s="199"/>
      <c r="Z4" s="547"/>
      <c r="AA4" s="548"/>
      <c r="AB4" s="168"/>
    </row>
    <row r="5" spans="4:27" ht="24" customHeight="1">
      <c r="D5" s="201" t="s">
        <v>244</v>
      </c>
      <c r="E5" s="201"/>
      <c r="F5" s="201"/>
      <c r="G5" s="201"/>
      <c r="I5" s="180"/>
      <c r="J5" s="202" t="s">
        <v>230</v>
      </c>
      <c r="K5" s="566">
        <f>SUM(F14,K14,P14,U14,Z14)</f>
        <v>11900</v>
      </c>
      <c r="L5" s="566"/>
      <c r="M5" s="180"/>
      <c r="N5" s="56" t="s">
        <v>231</v>
      </c>
      <c r="AA5" s="203"/>
    </row>
    <row r="6" spans="2:27" ht="14.25" customHeight="1">
      <c r="B6" s="186" t="s">
        <v>6</v>
      </c>
      <c r="C6" s="542" t="s">
        <v>7</v>
      </c>
      <c r="D6" s="545"/>
      <c r="E6" s="545"/>
      <c r="F6" s="545"/>
      <c r="G6" s="187" t="s">
        <v>333</v>
      </c>
      <c r="H6" s="542" t="s">
        <v>10</v>
      </c>
      <c r="I6" s="545"/>
      <c r="J6" s="545"/>
      <c r="K6" s="545"/>
      <c r="L6" s="187" t="s">
        <v>333</v>
      </c>
      <c r="M6" s="545" t="s">
        <v>8</v>
      </c>
      <c r="N6" s="545"/>
      <c r="O6" s="545"/>
      <c r="P6" s="545"/>
      <c r="Q6" s="187" t="s">
        <v>333</v>
      </c>
      <c r="R6" s="542" t="s">
        <v>9</v>
      </c>
      <c r="S6" s="545"/>
      <c r="T6" s="545"/>
      <c r="U6" s="545"/>
      <c r="V6" s="187" t="s">
        <v>333</v>
      </c>
      <c r="W6" s="542" t="s">
        <v>11</v>
      </c>
      <c r="X6" s="545"/>
      <c r="Y6" s="545"/>
      <c r="Z6" s="545"/>
      <c r="AA6" s="187" t="s">
        <v>333</v>
      </c>
    </row>
    <row r="7" spans="2:27" s="200" customFormat="1" ht="14.25" customHeight="1">
      <c r="B7" s="472"/>
      <c r="C7" s="348" t="s">
        <v>429</v>
      </c>
      <c r="D7" s="206" t="s">
        <v>129</v>
      </c>
      <c r="E7" s="36" t="s">
        <v>666</v>
      </c>
      <c r="F7" s="11">
        <v>3100</v>
      </c>
      <c r="G7" s="159"/>
      <c r="H7" s="97"/>
      <c r="I7" s="131" t="s">
        <v>129</v>
      </c>
      <c r="J7" s="32" t="s">
        <v>732</v>
      </c>
      <c r="K7" s="11">
        <v>3900</v>
      </c>
      <c r="L7" s="159"/>
      <c r="M7" s="208"/>
      <c r="N7" s="131" t="s">
        <v>129</v>
      </c>
      <c r="O7" s="32" t="s">
        <v>733</v>
      </c>
      <c r="P7" s="11"/>
      <c r="Q7" s="159"/>
      <c r="R7" s="97"/>
      <c r="S7" s="131" t="s">
        <v>129</v>
      </c>
      <c r="T7" s="32" t="s">
        <v>715</v>
      </c>
      <c r="U7" s="11"/>
      <c r="V7" s="159"/>
      <c r="W7" s="97"/>
      <c r="X7" s="131" t="s">
        <v>484</v>
      </c>
      <c r="Y7" s="42"/>
      <c r="Z7" s="11">
        <v>250</v>
      </c>
      <c r="AA7" s="159"/>
    </row>
    <row r="8" spans="2:27" s="200" customFormat="1" ht="14.25" customHeight="1">
      <c r="B8" s="474"/>
      <c r="C8" s="483" t="s">
        <v>434</v>
      </c>
      <c r="D8" s="132" t="s">
        <v>485</v>
      </c>
      <c r="E8" s="37" t="s">
        <v>674</v>
      </c>
      <c r="F8" s="77">
        <v>2450</v>
      </c>
      <c r="G8" s="99"/>
      <c r="H8" s="98"/>
      <c r="I8" s="126"/>
      <c r="J8" s="37"/>
      <c r="K8" s="77"/>
      <c r="L8" s="154"/>
      <c r="M8" s="125"/>
      <c r="N8" s="126"/>
      <c r="O8" s="114"/>
      <c r="P8" s="77">
        <v>0</v>
      </c>
      <c r="Q8" s="154"/>
      <c r="R8" s="98"/>
      <c r="S8" s="126"/>
      <c r="T8" s="37"/>
      <c r="U8" s="77"/>
      <c r="V8" s="154"/>
      <c r="W8" s="98"/>
      <c r="X8" s="126" t="s">
        <v>485</v>
      </c>
      <c r="Y8" s="36" t="s">
        <v>486</v>
      </c>
      <c r="Z8" s="77"/>
      <c r="AA8" s="154"/>
    </row>
    <row r="9" spans="2:27" s="200" customFormat="1" ht="14.25" customHeight="1">
      <c r="B9" s="482"/>
      <c r="C9" s="233"/>
      <c r="D9" s="234" t="s">
        <v>487</v>
      </c>
      <c r="E9" s="359" t="s">
        <v>671</v>
      </c>
      <c r="F9" s="80">
        <v>1900</v>
      </c>
      <c r="G9" s="102"/>
      <c r="H9" s="142"/>
      <c r="I9" s="134" t="s">
        <v>487</v>
      </c>
      <c r="J9" s="45" t="s">
        <v>448</v>
      </c>
      <c r="K9" s="80"/>
      <c r="L9" s="213"/>
      <c r="M9" s="236"/>
      <c r="N9" s="134" t="s">
        <v>487</v>
      </c>
      <c r="O9" s="45" t="s">
        <v>449</v>
      </c>
      <c r="P9" s="80"/>
      <c r="Q9" s="213"/>
      <c r="R9" s="142"/>
      <c r="S9" s="134" t="s">
        <v>487</v>
      </c>
      <c r="T9" s="45" t="s">
        <v>450</v>
      </c>
      <c r="U9" s="80"/>
      <c r="V9" s="213"/>
      <c r="W9" s="142"/>
      <c r="X9" s="331"/>
      <c r="Y9" s="57"/>
      <c r="Z9" s="80"/>
      <c r="AA9" s="213"/>
    </row>
    <row r="10" spans="2:27" s="200" customFormat="1" ht="14.25" customHeight="1">
      <c r="B10" s="474"/>
      <c r="C10" s="210"/>
      <c r="D10" s="132" t="s">
        <v>488</v>
      </c>
      <c r="E10" s="359" t="s">
        <v>671</v>
      </c>
      <c r="F10" s="77">
        <v>300</v>
      </c>
      <c r="G10" s="99"/>
      <c r="H10" s="98"/>
      <c r="I10" s="126" t="s">
        <v>488</v>
      </c>
      <c r="J10" s="36" t="s">
        <v>448</v>
      </c>
      <c r="K10" s="77"/>
      <c r="L10" s="154"/>
      <c r="M10" s="125"/>
      <c r="N10" s="126" t="s">
        <v>488</v>
      </c>
      <c r="O10" s="36" t="s">
        <v>449</v>
      </c>
      <c r="P10" s="77"/>
      <c r="Q10" s="154"/>
      <c r="R10" s="98"/>
      <c r="S10" s="126" t="s">
        <v>488</v>
      </c>
      <c r="T10" s="36" t="s">
        <v>450</v>
      </c>
      <c r="U10" s="77"/>
      <c r="V10" s="154"/>
      <c r="W10" s="98"/>
      <c r="X10" s="155"/>
      <c r="Y10" s="37"/>
      <c r="Z10" s="77"/>
      <c r="AA10" s="154"/>
    </row>
    <row r="11" spans="2:27" s="200" customFormat="1" ht="14.25" customHeight="1">
      <c r="B11" s="349"/>
      <c r="C11" s="228"/>
      <c r="D11" s="225"/>
      <c r="E11" s="39"/>
      <c r="F11" s="77"/>
      <c r="G11" s="100"/>
      <c r="H11" s="137"/>
      <c r="I11" s="135"/>
      <c r="J11" s="39"/>
      <c r="K11" s="78"/>
      <c r="L11" s="230"/>
      <c r="M11" s="229"/>
      <c r="N11" s="135"/>
      <c r="O11" s="39"/>
      <c r="P11" s="78"/>
      <c r="Q11" s="230"/>
      <c r="R11" s="137"/>
      <c r="S11" s="135"/>
      <c r="T11" s="39"/>
      <c r="U11" s="78"/>
      <c r="V11" s="230"/>
      <c r="W11" s="137"/>
      <c r="X11" s="333"/>
      <c r="Y11" s="38"/>
      <c r="Z11" s="78"/>
      <c r="AA11" s="230"/>
    </row>
    <row r="12" spans="2:27" s="200" customFormat="1" ht="14.25" customHeight="1">
      <c r="B12" s="350"/>
      <c r="C12" s="228"/>
      <c r="D12" s="225"/>
      <c r="E12" s="231"/>
      <c r="F12" s="77"/>
      <c r="G12" s="100"/>
      <c r="H12" s="137"/>
      <c r="I12" s="135"/>
      <c r="J12" s="38"/>
      <c r="K12" s="78"/>
      <c r="L12" s="230"/>
      <c r="M12" s="229"/>
      <c r="N12" s="135"/>
      <c r="O12" s="231"/>
      <c r="P12" s="78"/>
      <c r="Q12" s="230"/>
      <c r="R12" s="137"/>
      <c r="S12" s="135"/>
      <c r="T12" s="38"/>
      <c r="U12" s="78"/>
      <c r="V12" s="230"/>
      <c r="W12" s="137"/>
      <c r="X12" s="333"/>
      <c r="Y12" s="38"/>
      <c r="Z12" s="78"/>
      <c r="AA12" s="230"/>
    </row>
    <row r="13" spans="2:27" s="200" customFormat="1" ht="14.25" customHeight="1">
      <c r="B13" s="350"/>
      <c r="C13" s="228"/>
      <c r="D13" s="225"/>
      <c r="E13" s="231"/>
      <c r="F13" s="78"/>
      <c r="G13" s="100"/>
      <c r="H13" s="137"/>
      <c r="I13" s="135"/>
      <c r="J13" s="38"/>
      <c r="K13" s="78"/>
      <c r="L13" s="230"/>
      <c r="M13" s="229"/>
      <c r="N13" s="135"/>
      <c r="O13" s="231"/>
      <c r="P13" s="78"/>
      <c r="Q13" s="230"/>
      <c r="R13" s="137"/>
      <c r="S13" s="135"/>
      <c r="T13" s="38"/>
      <c r="U13" s="78"/>
      <c r="V13" s="230"/>
      <c r="W13" s="137"/>
      <c r="X13" s="333"/>
      <c r="Y13" s="38"/>
      <c r="Z13" s="78"/>
      <c r="AA13" s="230"/>
    </row>
    <row r="14" spans="2:27" s="79" customFormat="1" ht="14.25" customHeight="1">
      <c r="B14" s="241"/>
      <c r="C14" s="241"/>
      <c r="D14" s="140" t="s">
        <v>722</v>
      </c>
      <c r="E14" s="141"/>
      <c r="F14" s="76">
        <f>SUM(F7:F13)</f>
        <v>7750</v>
      </c>
      <c r="G14" s="101">
        <f>SUM(G7:G13)</f>
        <v>0</v>
      </c>
      <c r="H14" s="139"/>
      <c r="I14" s="140" t="s">
        <v>722</v>
      </c>
      <c r="J14" s="141"/>
      <c r="K14" s="76">
        <f>SUM(K7:K13)</f>
        <v>3900</v>
      </c>
      <c r="L14" s="101">
        <f>SUM(L7:L13)</f>
        <v>0</v>
      </c>
      <c r="M14" s="222"/>
      <c r="N14" s="143"/>
      <c r="O14" s="141"/>
      <c r="P14" s="76">
        <f>SUM(P7:P13)</f>
        <v>0</v>
      </c>
      <c r="Q14" s="101">
        <f>SUM(Q7:Q13)</f>
        <v>0</v>
      </c>
      <c r="R14" s="139"/>
      <c r="S14" s="140" t="s">
        <v>722</v>
      </c>
      <c r="T14" s="141"/>
      <c r="U14" s="76">
        <f>SUM(U7:U13)</f>
        <v>0</v>
      </c>
      <c r="V14" s="101">
        <f>SUM(V7:V13)</f>
        <v>0</v>
      </c>
      <c r="W14" s="139"/>
      <c r="X14" s="140" t="s">
        <v>722</v>
      </c>
      <c r="Y14" s="141"/>
      <c r="Z14" s="76">
        <f>SUM(Z7:Z13)</f>
        <v>250</v>
      </c>
      <c r="AA14" s="101">
        <f>SUM(AA7:AA13)</f>
        <v>0</v>
      </c>
    </row>
    <row r="15" spans="4:14" ht="24" customHeight="1">
      <c r="D15" s="201" t="s">
        <v>489</v>
      </c>
      <c r="E15" s="201"/>
      <c r="F15" s="201"/>
      <c r="G15" s="201"/>
      <c r="I15" s="180"/>
      <c r="J15" s="202" t="s">
        <v>5</v>
      </c>
      <c r="K15" s="566">
        <f>SUM(F23,K23,P23,U23,Z23)</f>
        <v>11400</v>
      </c>
      <c r="L15" s="566"/>
      <c r="M15" s="180"/>
      <c r="N15" s="56" t="s">
        <v>4</v>
      </c>
    </row>
    <row r="16" spans="2:27" ht="14.25" customHeight="1">
      <c r="B16" s="186" t="s">
        <v>6</v>
      </c>
      <c r="C16" s="542" t="s">
        <v>7</v>
      </c>
      <c r="D16" s="545"/>
      <c r="E16" s="545"/>
      <c r="F16" s="545"/>
      <c r="G16" s="187" t="s">
        <v>333</v>
      </c>
      <c r="H16" s="542" t="s">
        <v>10</v>
      </c>
      <c r="I16" s="545"/>
      <c r="J16" s="545"/>
      <c r="K16" s="545"/>
      <c r="L16" s="187" t="s">
        <v>333</v>
      </c>
      <c r="M16" s="545" t="s">
        <v>8</v>
      </c>
      <c r="N16" s="545"/>
      <c r="O16" s="545"/>
      <c r="P16" s="545"/>
      <c r="Q16" s="187" t="s">
        <v>333</v>
      </c>
      <c r="R16" s="542" t="s">
        <v>9</v>
      </c>
      <c r="S16" s="545"/>
      <c r="T16" s="545"/>
      <c r="U16" s="545"/>
      <c r="V16" s="187" t="s">
        <v>333</v>
      </c>
      <c r="W16" s="542" t="s">
        <v>11</v>
      </c>
      <c r="X16" s="545"/>
      <c r="Y16" s="545"/>
      <c r="Z16" s="545"/>
      <c r="AA16" s="187" t="s">
        <v>333</v>
      </c>
    </row>
    <row r="17" spans="2:27" s="200" customFormat="1" ht="14.25" customHeight="1">
      <c r="B17" s="295"/>
      <c r="C17" s="224"/>
      <c r="D17" s="399" t="s">
        <v>490</v>
      </c>
      <c r="E17" s="484" t="s">
        <v>671</v>
      </c>
      <c r="F17" s="84">
        <v>6250</v>
      </c>
      <c r="G17" s="160"/>
      <c r="H17" s="96"/>
      <c r="I17" s="149" t="s">
        <v>245</v>
      </c>
      <c r="J17" s="67" t="s">
        <v>481</v>
      </c>
      <c r="K17" s="84"/>
      <c r="L17" s="150"/>
      <c r="M17" s="226"/>
      <c r="N17" s="149" t="s">
        <v>245</v>
      </c>
      <c r="O17" s="67" t="s">
        <v>482</v>
      </c>
      <c r="P17" s="84"/>
      <c r="Q17" s="150"/>
      <c r="R17" s="96"/>
      <c r="S17" s="149" t="s">
        <v>245</v>
      </c>
      <c r="T17" s="67" t="s">
        <v>483</v>
      </c>
      <c r="U17" s="84"/>
      <c r="V17" s="150"/>
      <c r="W17" s="96"/>
      <c r="X17" s="149"/>
      <c r="Y17" s="227"/>
      <c r="Z17" s="84"/>
      <c r="AA17" s="150"/>
    </row>
    <row r="18" spans="2:27" s="200" customFormat="1" ht="14.25" customHeight="1">
      <c r="B18" s="209"/>
      <c r="C18" s="210"/>
      <c r="D18" s="132" t="s">
        <v>491</v>
      </c>
      <c r="E18" s="162" t="s">
        <v>671</v>
      </c>
      <c r="F18" s="77">
        <v>2350</v>
      </c>
      <c r="G18" s="99"/>
      <c r="H18" s="98"/>
      <c r="I18" s="126" t="s">
        <v>491</v>
      </c>
      <c r="J18" s="36" t="s">
        <v>481</v>
      </c>
      <c r="K18" s="77"/>
      <c r="L18" s="154"/>
      <c r="M18" s="125"/>
      <c r="N18" s="126" t="s">
        <v>491</v>
      </c>
      <c r="O18" s="36" t="s">
        <v>482</v>
      </c>
      <c r="P18" s="77"/>
      <c r="Q18" s="154"/>
      <c r="R18" s="98"/>
      <c r="S18" s="126" t="s">
        <v>491</v>
      </c>
      <c r="T18" s="36" t="s">
        <v>483</v>
      </c>
      <c r="U18" s="77"/>
      <c r="V18" s="154"/>
      <c r="W18" s="98"/>
      <c r="X18" s="126" t="s">
        <v>491</v>
      </c>
      <c r="Y18" s="114"/>
      <c r="Z18" s="77">
        <v>150</v>
      </c>
      <c r="AA18" s="99"/>
    </row>
    <row r="19" spans="2:27" s="200" customFormat="1" ht="14.25" customHeight="1">
      <c r="B19" s="209"/>
      <c r="C19" s="210"/>
      <c r="D19" s="132" t="s">
        <v>492</v>
      </c>
      <c r="E19" s="162" t="s">
        <v>671</v>
      </c>
      <c r="F19" s="77">
        <v>2550</v>
      </c>
      <c r="G19" s="99"/>
      <c r="H19" s="98"/>
      <c r="I19" s="126" t="s">
        <v>492</v>
      </c>
      <c r="J19" s="36" t="s">
        <v>481</v>
      </c>
      <c r="K19" s="77"/>
      <c r="L19" s="154"/>
      <c r="M19" s="125"/>
      <c r="N19" s="126" t="s">
        <v>492</v>
      </c>
      <c r="O19" s="36" t="s">
        <v>482</v>
      </c>
      <c r="P19" s="77"/>
      <c r="Q19" s="154"/>
      <c r="R19" s="98"/>
      <c r="S19" s="126" t="s">
        <v>492</v>
      </c>
      <c r="T19" s="36" t="s">
        <v>483</v>
      </c>
      <c r="U19" s="77"/>
      <c r="V19" s="154"/>
      <c r="W19" s="98"/>
      <c r="X19" s="126" t="s">
        <v>492</v>
      </c>
      <c r="Y19" s="114"/>
      <c r="Z19" s="77">
        <v>100</v>
      </c>
      <c r="AA19" s="99"/>
    </row>
    <row r="20" spans="2:27" s="200" customFormat="1" ht="14.25" customHeight="1">
      <c r="B20" s="351"/>
      <c r="C20" s="352"/>
      <c r="D20" s="353"/>
      <c r="E20" s="354"/>
      <c r="F20" s="80"/>
      <c r="G20" s="355"/>
      <c r="H20" s="356"/>
      <c r="I20" s="134"/>
      <c r="J20" s="354"/>
      <c r="K20" s="83"/>
      <c r="L20" s="357"/>
      <c r="M20" s="248"/>
      <c r="N20" s="147"/>
      <c r="O20" s="354"/>
      <c r="P20" s="83"/>
      <c r="Q20" s="357"/>
      <c r="R20" s="356"/>
      <c r="S20" s="147"/>
      <c r="T20" s="354"/>
      <c r="U20" s="83"/>
      <c r="V20" s="357"/>
      <c r="W20" s="356"/>
      <c r="X20" s="147"/>
      <c r="Y20" s="354"/>
      <c r="Z20" s="83"/>
      <c r="AA20" s="357"/>
    </row>
    <row r="21" spans="2:27" s="200" customFormat="1" ht="14.25" customHeight="1">
      <c r="B21" s="350"/>
      <c r="C21" s="228"/>
      <c r="D21" s="225"/>
      <c r="E21" s="231"/>
      <c r="F21" s="77"/>
      <c r="G21" s="100"/>
      <c r="H21" s="137"/>
      <c r="I21" s="126"/>
      <c r="J21" s="231"/>
      <c r="K21" s="78"/>
      <c r="L21" s="230"/>
      <c r="M21" s="229"/>
      <c r="N21" s="135"/>
      <c r="O21" s="231"/>
      <c r="P21" s="78"/>
      <c r="Q21" s="230"/>
      <c r="R21" s="137"/>
      <c r="S21" s="135"/>
      <c r="T21" s="231"/>
      <c r="U21" s="78"/>
      <c r="V21" s="230"/>
      <c r="W21" s="137"/>
      <c r="X21" s="135"/>
      <c r="Y21" s="231"/>
      <c r="Z21" s="78"/>
      <c r="AA21" s="230"/>
    </row>
    <row r="22" spans="2:27" s="200" customFormat="1" ht="14.25" customHeight="1">
      <c r="B22" s="350"/>
      <c r="C22" s="228"/>
      <c r="D22" s="225"/>
      <c r="E22" s="231"/>
      <c r="F22" s="81"/>
      <c r="G22" s="100"/>
      <c r="H22" s="137"/>
      <c r="I22" s="126"/>
      <c r="J22" s="231"/>
      <c r="K22" s="78"/>
      <c r="L22" s="230"/>
      <c r="M22" s="229"/>
      <c r="N22" s="135"/>
      <c r="O22" s="231"/>
      <c r="P22" s="78"/>
      <c r="Q22" s="230"/>
      <c r="R22" s="137"/>
      <c r="S22" s="135"/>
      <c r="T22" s="231"/>
      <c r="U22" s="78"/>
      <c r="V22" s="230"/>
      <c r="W22" s="137"/>
      <c r="X22" s="135"/>
      <c r="Y22" s="231"/>
      <c r="Z22" s="78"/>
      <c r="AA22" s="230"/>
    </row>
    <row r="23" spans="2:27" s="79" customFormat="1" ht="14.25" customHeight="1">
      <c r="B23" s="241"/>
      <c r="C23" s="241"/>
      <c r="D23" s="140" t="s">
        <v>722</v>
      </c>
      <c r="E23" s="141"/>
      <c r="F23" s="76">
        <f>SUM(F17:F22)</f>
        <v>11150</v>
      </c>
      <c r="G23" s="101">
        <f>SUM(G17:G22)</f>
        <v>0</v>
      </c>
      <c r="H23" s="139"/>
      <c r="I23" s="143"/>
      <c r="J23" s="141"/>
      <c r="K23" s="76"/>
      <c r="L23" s="101">
        <f>SUM(L17:L22)</f>
        <v>0</v>
      </c>
      <c r="M23" s="222"/>
      <c r="N23" s="143"/>
      <c r="O23" s="141"/>
      <c r="P23" s="76"/>
      <c r="Q23" s="101">
        <f>SUM(Q17:Q22)</f>
        <v>0</v>
      </c>
      <c r="R23" s="139"/>
      <c r="S23" s="143"/>
      <c r="T23" s="141"/>
      <c r="U23" s="76"/>
      <c r="V23" s="101">
        <f>SUM(V17:V22)</f>
        <v>0</v>
      </c>
      <c r="W23" s="139"/>
      <c r="X23" s="143" t="s">
        <v>722</v>
      </c>
      <c r="Y23" s="141"/>
      <c r="Z23" s="76">
        <f>SUM(Z17:Z22)</f>
        <v>250</v>
      </c>
      <c r="AA23" s="101">
        <f>SUM(AA17:AA22)</f>
        <v>0</v>
      </c>
    </row>
    <row r="24" spans="4:14" ht="24" customHeight="1">
      <c r="D24" s="201" t="s">
        <v>246</v>
      </c>
      <c r="E24" s="201"/>
      <c r="F24" s="201"/>
      <c r="G24" s="201"/>
      <c r="I24" s="180"/>
      <c r="J24" s="202" t="s">
        <v>230</v>
      </c>
      <c r="K24" s="566">
        <f>SUM(F33,K33,P33,U33,Z33)</f>
        <v>8500</v>
      </c>
      <c r="L24" s="566"/>
      <c r="M24" s="180"/>
      <c r="N24" s="56" t="s">
        <v>231</v>
      </c>
    </row>
    <row r="25" spans="2:27" ht="14.25" customHeight="1">
      <c r="B25" s="186" t="s">
        <v>6</v>
      </c>
      <c r="C25" s="542" t="s">
        <v>7</v>
      </c>
      <c r="D25" s="545"/>
      <c r="E25" s="545"/>
      <c r="F25" s="545"/>
      <c r="G25" s="187" t="s">
        <v>333</v>
      </c>
      <c r="H25" s="542" t="s">
        <v>10</v>
      </c>
      <c r="I25" s="545"/>
      <c r="J25" s="545"/>
      <c r="K25" s="545"/>
      <c r="L25" s="187" t="s">
        <v>333</v>
      </c>
      <c r="M25" s="545" t="s">
        <v>8</v>
      </c>
      <c r="N25" s="545"/>
      <c r="O25" s="545"/>
      <c r="P25" s="545"/>
      <c r="Q25" s="187" t="s">
        <v>333</v>
      </c>
      <c r="R25" s="542" t="s">
        <v>9</v>
      </c>
      <c r="S25" s="545"/>
      <c r="T25" s="545"/>
      <c r="U25" s="545"/>
      <c r="V25" s="187" t="s">
        <v>333</v>
      </c>
      <c r="W25" s="542" t="s">
        <v>11</v>
      </c>
      <c r="X25" s="545"/>
      <c r="Y25" s="545"/>
      <c r="Z25" s="545"/>
      <c r="AA25" s="187" t="s">
        <v>333</v>
      </c>
    </row>
    <row r="26" spans="2:27" s="200" customFormat="1" ht="14.25" customHeight="1">
      <c r="B26" s="472"/>
      <c r="C26" s="358"/>
      <c r="D26" s="206" t="s">
        <v>493</v>
      </c>
      <c r="E26" s="32" t="s">
        <v>674</v>
      </c>
      <c r="F26" s="11">
        <v>3300</v>
      </c>
      <c r="G26" s="159"/>
      <c r="H26" s="97"/>
      <c r="I26" s="131" t="s">
        <v>131</v>
      </c>
      <c r="J26" s="32" t="s">
        <v>494</v>
      </c>
      <c r="K26" s="511">
        <v>2100</v>
      </c>
      <c r="L26" s="159"/>
      <c r="M26" s="208"/>
      <c r="N26" s="131" t="s">
        <v>130</v>
      </c>
      <c r="O26" s="207"/>
      <c r="P26" s="511">
        <v>400</v>
      </c>
      <c r="Q26" s="159"/>
      <c r="R26" s="97"/>
      <c r="S26" s="131" t="s">
        <v>131</v>
      </c>
      <c r="T26" s="32" t="s">
        <v>495</v>
      </c>
      <c r="U26" s="11"/>
      <c r="V26" s="159"/>
      <c r="W26" s="97"/>
      <c r="X26" s="131" t="s">
        <v>493</v>
      </c>
      <c r="Y26" s="55" t="s">
        <v>496</v>
      </c>
      <c r="Z26" s="11"/>
      <c r="AA26" s="151"/>
    </row>
    <row r="27" spans="2:27" s="200" customFormat="1" ht="14.25" customHeight="1">
      <c r="B27" s="474"/>
      <c r="C27" s="348" t="s">
        <v>497</v>
      </c>
      <c r="D27" s="132" t="s">
        <v>498</v>
      </c>
      <c r="E27" s="162" t="s">
        <v>679</v>
      </c>
      <c r="F27" s="77">
        <v>1700</v>
      </c>
      <c r="G27" s="99"/>
      <c r="H27" s="98"/>
      <c r="I27" s="126" t="s">
        <v>247</v>
      </c>
      <c r="J27" s="37" t="s">
        <v>499</v>
      </c>
      <c r="K27" s="77">
        <v>600</v>
      </c>
      <c r="L27" s="99"/>
      <c r="M27" s="125"/>
      <c r="N27" s="126" t="s">
        <v>247</v>
      </c>
      <c r="O27" s="36" t="s">
        <v>500</v>
      </c>
      <c r="P27" s="77"/>
      <c r="Q27" s="154"/>
      <c r="R27" s="98"/>
      <c r="S27" s="126" t="s">
        <v>247</v>
      </c>
      <c r="T27" s="36" t="s">
        <v>501</v>
      </c>
      <c r="U27" s="77"/>
      <c r="V27" s="154"/>
      <c r="W27" s="98"/>
      <c r="X27" s="126" t="s">
        <v>247</v>
      </c>
      <c r="Y27" s="359" t="s">
        <v>502</v>
      </c>
      <c r="Z27" s="77"/>
      <c r="AA27" s="154"/>
    </row>
    <row r="28" spans="2:27" s="200" customFormat="1" ht="14.25" customHeight="1">
      <c r="B28" s="475"/>
      <c r="C28" s="360"/>
      <c r="D28" s="132"/>
      <c r="E28" s="114"/>
      <c r="F28" s="77"/>
      <c r="G28" s="99"/>
      <c r="H28" s="98"/>
      <c r="I28" s="126" t="s">
        <v>503</v>
      </c>
      <c r="J28" s="37" t="s">
        <v>474</v>
      </c>
      <c r="K28" s="77">
        <v>400</v>
      </c>
      <c r="L28" s="99"/>
      <c r="M28" s="125"/>
      <c r="N28" s="134"/>
      <c r="O28" s="57"/>
      <c r="P28" s="77"/>
      <c r="Q28" s="154"/>
      <c r="R28" s="98"/>
      <c r="S28" s="126" t="s">
        <v>503</v>
      </c>
      <c r="T28" s="37" t="s">
        <v>477</v>
      </c>
      <c r="U28" s="77"/>
      <c r="V28" s="154"/>
      <c r="W28" s="98"/>
      <c r="X28" s="125"/>
      <c r="Y28" s="114"/>
      <c r="Z28" s="77"/>
      <c r="AA28" s="154"/>
    </row>
    <row r="29" spans="2:27" s="200" customFormat="1" ht="14.25" customHeight="1">
      <c r="B29" s="316"/>
      <c r="C29" s="361"/>
      <c r="D29" s="234"/>
      <c r="E29" s="237"/>
      <c r="F29" s="80"/>
      <c r="G29" s="102"/>
      <c r="H29" s="142"/>
      <c r="I29" s="134"/>
      <c r="J29" s="57"/>
      <c r="K29" s="80"/>
      <c r="L29" s="102"/>
      <c r="M29" s="236"/>
      <c r="N29" s="134" t="s">
        <v>295</v>
      </c>
      <c r="O29" s="57" t="s">
        <v>477</v>
      </c>
      <c r="P29" s="80"/>
      <c r="Q29" s="213"/>
      <c r="R29" s="142"/>
      <c r="S29" s="134"/>
      <c r="T29" s="57"/>
      <c r="U29" s="80"/>
      <c r="V29" s="213"/>
      <c r="W29" s="142"/>
      <c r="X29" s="236"/>
      <c r="Y29" s="237"/>
      <c r="Z29" s="80"/>
      <c r="AA29" s="213"/>
    </row>
    <row r="30" spans="2:27" s="200" customFormat="1" ht="14.25" customHeight="1">
      <c r="B30" s="362"/>
      <c r="C30" s="210"/>
      <c r="D30" s="132"/>
      <c r="E30" s="114"/>
      <c r="F30" s="77"/>
      <c r="G30" s="99"/>
      <c r="H30" s="98"/>
      <c r="I30" s="126"/>
      <c r="J30" s="37"/>
      <c r="K30" s="77"/>
      <c r="L30" s="99"/>
      <c r="M30" s="125"/>
      <c r="N30" s="126"/>
      <c r="O30" s="37"/>
      <c r="P30" s="77"/>
      <c r="Q30" s="154"/>
      <c r="R30" s="98"/>
      <c r="S30" s="126"/>
      <c r="T30" s="37"/>
      <c r="U30" s="77"/>
      <c r="V30" s="154"/>
      <c r="W30" s="98"/>
      <c r="X30" s="125"/>
      <c r="Y30" s="114"/>
      <c r="Z30" s="77"/>
      <c r="AA30" s="154"/>
    </row>
    <row r="31" spans="2:27" s="200" customFormat="1" ht="14.25" customHeight="1">
      <c r="B31" s="362"/>
      <c r="C31" s="210"/>
      <c r="D31" s="132"/>
      <c r="E31" s="114"/>
      <c r="F31" s="77"/>
      <c r="G31" s="99"/>
      <c r="H31" s="98"/>
      <c r="I31" s="126"/>
      <c r="J31" s="37"/>
      <c r="K31" s="77"/>
      <c r="L31" s="99"/>
      <c r="M31" s="125"/>
      <c r="N31" s="126"/>
      <c r="O31" s="37"/>
      <c r="P31" s="77"/>
      <c r="Q31" s="154"/>
      <c r="R31" s="98"/>
      <c r="S31" s="126"/>
      <c r="T31" s="37"/>
      <c r="U31" s="77"/>
      <c r="V31" s="154"/>
      <c r="W31" s="98"/>
      <c r="X31" s="125"/>
      <c r="Y31" s="114"/>
      <c r="Z31" s="77"/>
      <c r="AA31" s="154"/>
    </row>
    <row r="32" spans="2:27" s="200" customFormat="1" ht="14.25" customHeight="1">
      <c r="B32" s="362"/>
      <c r="C32" s="210"/>
      <c r="D32" s="132"/>
      <c r="E32" s="114"/>
      <c r="F32" s="81"/>
      <c r="G32" s="99"/>
      <c r="H32" s="98"/>
      <c r="I32" s="126"/>
      <c r="J32" s="37"/>
      <c r="K32" s="77"/>
      <c r="L32" s="99"/>
      <c r="M32" s="125"/>
      <c r="N32" s="126"/>
      <c r="O32" s="37"/>
      <c r="P32" s="77"/>
      <c r="Q32" s="154"/>
      <c r="R32" s="98"/>
      <c r="S32" s="126"/>
      <c r="T32" s="37"/>
      <c r="U32" s="77"/>
      <c r="V32" s="154"/>
      <c r="W32" s="98"/>
      <c r="X32" s="125"/>
      <c r="Y32" s="114"/>
      <c r="Z32" s="77"/>
      <c r="AA32" s="154"/>
    </row>
    <row r="33" spans="2:27" s="79" customFormat="1" ht="14.25" customHeight="1">
      <c r="B33" s="241"/>
      <c r="C33" s="241"/>
      <c r="D33" s="140" t="s">
        <v>722</v>
      </c>
      <c r="E33" s="141"/>
      <c r="F33" s="76">
        <f>SUM(F26:F32)</f>
        <v>5000</v>
      </c>
      <c r="G33" s="101">
        <f>SUM(G26:G32)</f>
        <v>0</v>
      </c>
      <c r="H33" s="139"/>
      <c r="I33" s="143" t="s">
        <v>722</v>
      </c>
      <c r="J33" s="141"/>
      <c r="K33" s="76">
        <f>SUM(K26:K32)</f>
        <v>3100</v>
      </c>
      <c r="L33" s="101">
        <f>SUM(L26:L32)</f>
        <v>0</v>
      </c>
      <c r="M33" s="222"/>
      <c r="N33" s="143" t="s">
        <v>722</v>
      </c>
      <c r="O33" s="141"/>
      <c r="P33" s="76">
        <f>SUM(P26:P32)</f>
        <v>400</v>
      </c>
      <c r="Q33" s="101">
        <f>SUM(Q26:Q32)</f>
        <v>0</v>
      </c>
      <c r="R33" s="139"/>
      <c r="S33" s="143"/>
      <c r="T33" s="141"/>
      <c r="U33" s="76">
        <f>SUM(U26:U32)</f>
        <v>0</v>
      </c>
      <c r="V33" s="101">
        <f>SUM(V26:V32)</f>
        <v>0</v>
      </c>
      <c r="W33" s="139"/>
      <c r="X33" s="140"/>
      <c r="Y33" s="141"/>
      <c r="Z33" s="76"/>
      <c r="AA33" s="101">
        <f>SUM(AA26:AA32)</f>
        <v>0</v>
      </c>
    </row>
    <row r="35" spans="2:27" s="340" customFormat="1" ht="12" customHeight="1">
      <c r="B35" s="250" t="s">
        <v>504</v>
      </c>
      <c r="C35" s="363"/>
      <c r="D35" s="364" t="s">
        <v>748</v>
      </c>
      <c r="E35" s="364"/>
      <c r="F35" s="364"/>
      <c r="G35" s="364"/>
      <c r="H35" s="364"/>
      <c r="I35" s="364"/>
      <c r="J35" s="364"/>
      <c r="K35" s="365"/>
      <c r="L35" s="364"/>
      <c r="M35" s="364"/>
      <c r="N35" s="364"/>
      <c r="O35" s="364"/>
      <c r="P35" s="365"/>
      <c r="Q35" s="366"/>
      <c r="R35" s="363"/>
      <c r="S35" s="366"/>
      <c r="T35" s="366"/>
      <c r="U35" s="367"/>
      <c r="V35" s="366"/>
      <c r="W35" s="366"/>
      <c r="X35" s="366"/>
      <c r="Y35" s="366"/>
      <c r="Z35" s="367"/>
      <c r="AA35" s="368"/>
    </row>
    <row r="36" spans="2:27" s="340" customFormat="1" ht="12" customHeight="1">
      <c r="B36" s="341"/>
      <c r="C36" s="369"/>
      <c r="D36" s="370" t="s">
        <v>751</v>
      </c>
      <c r="E36" s="370"/>
      <c r="F36" s="370"/>
      <c r="G36" s="370"/>
      <c r="H36" s="370"/>
      <c r="I36" s="370"/>
      <c r="J36" s="370"/>
      <c r="K36" s="371"/>
      <c r="L36" s="370"/>
      <c r="M36" s="370"/>
      <c r="N36" s="370"/>
      <c r="O36" s="370"/>
      <c r="P36" s="371"/>
      <c r="Q36" s="372"/>
      <c r="R36" s="369"/>
      <c r="S36" s="372"/>
      <c r="T36" s="372"/>
      <c r="U36" s="373"/>
      <c r="V36" s="372"/>
      <c r="W36" s="372"/>
      <c r="X36" s="372"/>
      <c r="Y36" s="372"/>
      <c r="Z36" s="373"/>
      <c r="AA36" s="505" t="s">
        <v>729</v>
      </c>
    </row>
    <row r="37" spans="2:27" s="340" customFormat="1" ht="12" customHeight="1">
      <c r="B37" s="341"/>
      <c r="C37" s="369"/>
      <c r="D37" s="370" t="s">
        <v>749</v>
      </c>
      <c r="E37" s="372"/>
      <c r="F37" s="372"/>
      <c r="G37" s="370" t="s">
        <v>752</v>
      </c>
      <c r="H37" s="372"/>
      <c r="J37" s="370" t="s">
        <v>734</v>
      </c>
      <c r="K37" s="375"/>
      <c r="L37" s="372"/>
      <c r="M37" s="372"/>
      <c r="N37" s="372"/>
      <c r="O37" s="372"/>
      <c r="P37" s="375"/>
      <c r="Q37" s="372"/>
      <c r="R37" s="369"/>
      <c r="S37" s="372"/>
      <c r="T37" s="372"/>
      <c r="U37" s="373"/>
      <c r="V37" s="372"/>
      <c r="W37" s="372"/>
      <c r="X37" s="372"/>
      <c r="Y37" s="372"/>
      <c r="Z37" s="373"/>
      <c r="AA37" s="374"/>
    </row>
    <row r="38" spans="2:27" s="340" customFormat="1" ht="12" customHeight="1">
      <c r="B38" s="376"/>
      <c r="C38" s="377"/>
      <c r="D38" s="378"/>
      <c r="E38" s="378"/>
      <c r="F38" s="378"/>
      <c r="G38" s="378"/>
      <c r="H38" s="378"/>
      <c r="I38" s="378"/>
      <c r="J38" s="378"/>
      <c r="K38" s="379"/>
      <c r="L38" s="378"/>
      <c r="M38" s="378"/>
      <c r="N38" s="378"/>
      <c r="O38" s="378"/>
      <c r="P38" s="379"/>
      <c r="Q38" s="378"/>
      <c r="R38" s="377"/>
      <c r="S38" s="378"/>
      <c r="T38" s="378"/>
      <c r="U38" s="380"/>
      <c r="V38" s="378"/>
      <c r="W38" s="378"/>
      <c r="X38" s="378"/>
      <c r="Y38" s="378"/>
      <c r="Z38" s="380"/>
      <c r="AA38" s="381"/>
    </row>
    <row r="39" ht="13.5">
      <c r="B39" s="500" t="str">
        <f>'P1表紙'!A40</f>
        <v>平成29年前期（6月1日以降）</v>
      </c>
    </row>
  </sheetData>
  <sheetProtection/>
  <mergeCells count="25">
    <mergeCell ref="K24:L24"/>
    <mergeCell ref="C25:F25"/>
    <mergeCell ref="M25:P25"/>
    <mergeCell ref="R25:U25"/>
    <mergeCell ref="H6:K6"/>
    <mergeCell ref="H16:K16"/>
    <mergeCell ref="H25:K25"/>
    <mergeCell ref="W6:Z6"/>
    <mergeCell ref="C3:G4"/>
    <mergeCell ref="J3:Q3"/>
    <mergeCell ref="R16:U16"/>
    <mergeCell ref="C16:F16"/>
    <mergeCell ref="M16:P16"/>
    <mergeCell ref="R6:U6"/>
    <mergeCell ref="C6:F6"/>
    <mergeCell ref="B1:AA1"/>
    <mergeCell ref="W25:Z25"/>
    <mergeCell ref="T3:X3"/>
    <mergeCell ref="J4:Q4"/>
    <mergeCell ref="T4:V4"/>
    <mergeCell ref="K5:L5"/>
    <mergeCell ref="K15:L15"/>
    <mergeCell ref="M6:P6"/>
    <mergeCell ref="W16:Z16"/>
    <mergeCell ref="Z4:AA4"/>
  </mergeCells>
  <dataValidations count="1">
    <dataValidation allowBlank="1" showInputMessage="1" sqref="B39 A6:IV6 A16:IV16 A25:IV25"/>
  </dataValidations>
  <printOptions horizontalCentered="1" verticalCentered="1"/>
  <pageMargins left="0.1968503937007874" right="0.07874015748031496" top="0.2755905511811024" bottom="0.4724409448818898" header="0" footer="0.1968503937007874"/>
  <pageSetup fitToHeight="1" fitToWidth="1" horizontalDpi="300" verticalDpi="300" orientation="landscape" paperSize="9" scale="97" r:id="rId2"/>
  <headerFooter alignWithMargins="0">
    <oddFooter>&amp;CＰ６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view="pageBreakPreview" zoomScaleNormal="75" zoomScaleSheetLayoutView="100" zoomScalePageLayoutView="0" workbookViewId="0" topLeftCell="A1">
      <selection activeCell="E29" sqref="E29"/>
    </sheetView>
  </sheetViews>
  <sheetFormatPr defaultColWidth="9.00390625" defaultRowHeight="13.5"/>
  <cols>
    <col min="1" max="1" width="8.125" style="169" customWidth="1"/>
    <col min="2" max="2" width="1.875" style="200" customWidth="1"/>
    <col min="3" max="3" width="10.00390625" style="266" customWidth="1"/>
    <col min="4" max="4" width="1.875" style="266" customWidth="1"/>
    <col min="5" max="5" width="6.875" style="267" customWidth="1"/>
    <col min="6" max="6" width="6.875" style="169" customWidth="1"/>
    <col min="7" max="7" width="1.875" style="169" customWidth="1"/>
    <col min="8" max="8" width="10.00390625" style="169" customWidth="1"/>
    <col min="9" max="9" width="2.25390625" style="169" customWidth="1"/>
    <col min="10" max="10" width="6.875" style="79" customWidth="1"/>
    <col min="11" max="11" width="6.875" style="169" customWidth="1"/>
    <col min="12" max="12" width="0.37109375" style="169" customWidth="1"/>
    <col min="13" max="13" width="10.00390625" style="169" customWidth="1"/>
    <col min="14" max="14" width="2.125" style="169" customWidth="1"/>
    <col min="15" max="15" width="6.875" style="79" customWidth="1"/>
    <col min="16" max="16" width="6.875" style="169" customWidth="1"/>
    <col min="17" max="17" width="0.5" style="169" customWidth="1"/>
    <col min="18" max="18" width="10.00390625" style="169" customWidth="1"/>
    <col min="19" max="19" width="2.125" style="169" customWidth="1"/>
    <col min="20" max="20" width="6.875" style="79" customWidth="1"/>
    <col min="21" max="21" width="6.875" style="169" customWidth="1"/>
    <col min="22" max="22" width="0.37109375" style="169" customWidth="1"/>
    <col min="23" max="23" width="10.00390625" style="169" customWidth="1"/>
    <col min="24" max="24" width="2.125" style="169" customWidth="1"/>
    <col min="25" max="25" width="6.875" style="79" customWidth="1"/>
    <col min="26" max="26" width="6.875" style="169" customWidth="1"/>
    <col min="27" max="16384" width="9.00390625" style="169" customWidth="1"/>
  </cols>
  <sheetData>
    <row r="1" spans="1:26" ht="17.25" customHeight="1">
      <c r="A1" s="568" t="s">
        <v>731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</row>
    <row r="2" ht="4.5" customHeight="1"/>
    <row r="3" spans="1:27" ht="30" customHeight="1">
      <c r="A3" s="188" t="s">
        <v>0</v>
      </c>
      <c r="B3" s="528" t="s">
        <v>302</v>
      </c>
      <c r="C3" s="528"/>
      <c r="D3" s="528"/>
      <c r="E3" s="528"/>
      <c r="F3" s="528"/>
      <c r="G3" s="189"/>
      <c r="H3" s="190" t="s">
        <v>1</v>
      </c>
      <c r="I3" s="543"/>
      <c r="J3" s="543"/>
      <c r="K3" s="543"/>
      <c r="L3" s="543"/>
      <c r="M3" s="543"/>
      <c r="N3" s="543"/>
      <c r="O3" s="543"/>
      <c r="P3" s="543"/>
      <c r="Q3" s="347"/>
      <c r="R3" s="190" t="s">
        <v>301</v>
      </c>
      <c r="S3" s="569"/>
      <c r="T3" s="569"/>
      <c r="U3" s="569"/>
      <c r="V3" s="569"/>
      <c r="W3" s="570"/>
      <c r="X3" s="192" t="s">
        <v>388</v>
      </c>
      <c r="Y3" s="193"/>
      <c r="Z3" s="194"/>
      <c r="AA3" s="168"/>
    </row>
    <row r="4" spans="1:27" ht="30" customHeight="1">
      <c r="A4" s="199"/>
      <c r="B4" s="530"/>
      <c r="C4" s="530"/>
      <c r="D4" s="530"/>
      <c r="E4" s="530"/>
      <c r="F4" s="530"/>
      <c r="G4" s="196"/>
      <c r="H4" s="190" t="s">
        <v>2</v>
      </c>
      <c r="I4" s="543"/>
      <c r="J4" s="543"/>
      <c r="K4" s="543"/>
      <c r="L4" s="543"/>
      <c r="M4" s="543"/>
      <c r="N4" s="543"/>
      <c r="O4" s="543"/>
      <c r="P4" s="543"/>
      <c r="Q4" s="347"/>
      <c r="R4" s="190" t="s">
        <v>3</v>
      </c>
      <c r="S4" s="567">
        <f>SUM(F12,K12,P12,Z12,F30,K30,Z30,P30)</f>
        <v>0</v>
      </c>
      <c r="T4" s="567"/>
      <c r="U4" s="567"/>
      <c r="V4" s="197"/>
      <c r="W4" s="198" t="s">
        <v>231</v>
      </c>
      <c r="X4" s="199"/>
      <c r="Y4" s="547"/>
      <c r="Z4" s="548"/>
      <c r="AA4" s="168"/>
    </row>
    <row r="5" spans="3:26" ht="24" customHeight="1">
      <c r="C5" s="201" t="s">
        <v>332</v>
      </c>
      <c r="D5" s="201"/>
      <c r="E5" s="201"/>
      <c r="F5" s="201"/>
      <c r="H5" s="180"/>
      <c r="I5" s="202" t="s">
        <v>230</v>
      </c>
      <c r="J5" s="566">
        <f>SUM(E12,J12,O12,T12,Y12)</f>
        <v>13700</v>
      </c>
      <c r="K5" s="566"/>
      <c r="L5" s="180"/>
      <c r="M5" s="56" t="s">
        <v>231</v>
      </c>
      <c r="Z5" s="203"/>
    </row>
    <row r="6" spans="1:26" ht="14.25" customHeight="1">
      <c r="A6" s="186" t="s">
        <v>6</v>
      </c>
      <c r="B6" s="542" t="s">
        <v>7</v>
      </c>
      <c r="C6" s="545"/>
      <c r="D6" s="545"/>
      <c r="E6" s="545"/>
      <c r="F6" s="187" t="s">
        <v>333</v>
      </c>
      <c r="G6" s="542" t="s">
        <v>10</v>
      </c>
      <c r="H6" s="545"/>
      <c r="I6" s="545"/>
      <c r="J6" s="545"/>
      <c r="K6" s="187" t="s">
        <v>333</v>
      </c>
      <c r="L6" s="545" t="s">
        <v>8</v>
      </c>
      <c r="M6" s="545"/>
      <c r="N6" s="545"/>
      <c r="O6" s="545"/>
      <c r="P6" s="187" t="s">
        <v>333</v>
      </c>
      <c r="Q6" s="542" t="s">
        <v>9</v>
      </c>
      <c r="R6" s="545"/>
      <c r="S6" s="545"/>
      <c r="T6" s="545"/>
      <c r="U6" s="187" t="s">
        <v>333</v>
      </c>
      <c r="V6" s="542" t="s">
        <v>11</v>
      </c>
      <c r="W6" s="545"/>
      <c r="X6" s="545"/>
      <c r="Y6" s="545"/>
      <c r="Z6" s="187" t="s">
        <v>333</v>
      </c>
    </row>
    <row r="7" spans="1:26" s="200" customFormat="1" ht="14.25" customHeight="1">
      <c r="A7" s="382"/>
      <c r="B7" s="205"/>
      <c r="C7" s="206" t="s">
        <v>249</v>
      </c>
      <c r="D7" s="36" t="s">
        <v>666</v>
      </c>
      <c r="E7" s="11">
        <v>1800</v>
      </c>
      <c r="F7" s="159"/>
      <c r="G7" s="97"/>
      <c r="H7" s="131" t="s">
        <v>505</v>
      </c>
      <c r="I7" s="32" t="s">
        <v>714</v>
      </c>
      <c r="J7" s="511">
        <v>2400</v>
      </c>
      <c r="K7" s="159"/>
      <c r="L7" s="208"/>
      <c r="M7" s="131"/>
      <c r="N7" s="32"/>
      <c r="O7" s="11"/>
      <c r="P7" s="159"/>
      <c r="Q7" s="97"/>
      <c r="R7" s="131" t="s">
        <v>505</v>
      </c>
      <c r="S7" s="32" t="s">
        <v>715</v>
      </c>
      <c r="T7" s="11"/>
      <c r="U7" s="151"/>
      <c r="V7" s="97"/>
      <c r="W7" s="131" t="s">
        <v>134</v>
      </c>
      <c r="X7" s="207"/>
      <c r="Y7" s="11">
        <v>850</v>
      </c>
      <c r="Z7" s="159"/>
    </row>
    <row r="8" spans="1:26" s="200" customFormat="1" ht="14.25" customHeight="1">
      <c r="A8" s="383"/>
      <c r="B8" s="210"/>
      <c r="C8" s="132" t="s">
        <v>505</v>
      </c>
      <c r="D8" s="36" t="s">
        <v>666</v>
      </c>
      <c r="E8" s="77">
        <v>2900</v>
      </c>
      <c r="F8" s="99"/>
      <c r="G8" s="98"/>
      <c r="H8" s="126"/>
      <c r="I8" s="36"/>
      <c r="J8" s="77"/>
      <c r="K8" s="154"/>
      <c r="L8" s="125"/>
      <c r="M8" s="126"/>
      <c r="N8" s="36"/>
      <c r="O8" s="77"/>
      <c r="P8" s="154"/>
      <c r="Q8" s="98"/>
      <c r="R8" s="126"/>
      <c r="S8" s="36"/>
      <c r="T8" s="77"/>
      <c r="U8" s="154"/>
      <c r="V8" s="98"/>
      <c r="W8" s="126"/>
      <c r="X8" s="114"/>
      <c r="Y8" s="77"/>
      <c r="Z8" s="154"/>
    </row>
    <row r="9" spans="1:26" s="200" customFormat="1" ht="14.25" customHeight="1">
      <c r="A9" s="383"/>
      <c r="B9" s="210"/>
      <c r="C9" s="155" t="s">
        <v>135</v>
      </c>
      <c r="D9" s="36" t="s">
        <v>666</v>
      </c>
      <c r="E9" s="77">
        <v>1600</v>
      </c>
      <c r="F9" s="99"/>
      <c r="G9" s="98"/>
      <c r="H9" s="126"/>
      <c r="I9" s="114"/>
      <c r="J9" s="77"/>
      <c r="K9" s="154"/>
      <c r="L9" s="125"/>
      <c r="M9" s="126"/>
      <c r="N9" s="114"/>
      <c r="O9" s="77"/>
      <c r="P9" s="154"/>
      <c r="Q9" s="98"/>
      <c r="R9" s="126"/>
      <c r="S9" s="114"/>
      <c r="T9" s="77"/>
      <c r="U9" s="154"/>
      <c r="V9" s="98"/>
      <c r="W9" s="126"/>
      <c r="X9" s="114"/>
      <c r="Y9" s="77"/>
      <c r="Z9" s="154"/>
    </row>
    <row r="10" spans="1:26" s="200" customFormat="1" ht="14.25" customHeight="1">
      <c r="A10" s="383"/>
      <c r="B10" s="210"/>
      <c r="C10" s="225" t="s">
        <v>136</v>
      </c>
      <c r="D10" s="359" t="s">
        <v>671</v>
      </c>
      <c r="E10" s="77">
        <v>4150</v>
      </c>
      <c r="F10" s="99"/>
      <c r="G10" s="98"/>
      <c r="H10" s="126" t="s">
        <v>506</v>
      </c>
      <c r="I10" s="36" t="s">
        <v>448</v>
      </c>
      <c r="J10" s="77"/>
      <c r="K10" s="154"/>
      <c r="L10" s="125"/>
      <c r="M10" s="126" t="s">
        <v>506</v>
      </c>
      <c r="N10" s="36" t="s">
        <v>449</v>
      </c>
      <c r="O10" s="77"/>
      <c r="P10" s="154"/>
      <c r="Q10" s="98"/>
      <c r="R10" s="126" t="s">
        <v>506</v>
      </c>
      <c r="S10" s="36" t="s">
        <v>450</v>
      </c>
      <c r="T10" s="77"/>
      <c r="U10" s="154"/>
      <c r="V10" s="98"/>
      <c r="W10" s="126"/>
      <c r="X10" s="114"/>
      <c r="Y10" s="77"/>
      <c r="Z10" s="154"/>
    </row>
    <row r="11" spans="1:26" s="200" customFormat="1" ht="14.25" customHeight="1">
      <c r="A11" s="383"/>
      <c r="B11" s="210"/>
      <c r="C11" s="132"/>
      <c r="D11" s="36"/>
      <c r="E11" s="294"/>
      <c r="F11" s="99"/>
      <c r="G11" s="98"/>
      <c r="H11" s="126"/>
      <c r="I11" s="114"/>
      <c r="J11" s="77"/>
      <c r="K11" s="154"/>
      <c r="L11" s="125"/>
      <c r="M11" s="126"/>
      <c r="N11" s="114"/>
      <c r="O11" s="77"/>
      <c r="P11" s="154"/>
      <c r="Q11" s="98"/>
      <c r="R11" s="126"/>
      <c r="S11" s="114"/>
      <c r="T11" s="77"/>
      <c r="U11" s="154"/>
      <c r="V11" s="98"/>
      <c r="W11" s="126"/>
      <c r="X11" s="114"/>
      <c r="Y11" s="77"/>
      <c r="Z11" s="154"/>
    </row>
    <row r="12" spans="1:26" s="79" customFormat="1" ht="14.25" customHeight="1">
      <c r="A12" s="241"/>
      <c r="B12" s="220"/>
      <c r="C12" s="140" t="s">
        <v>722</v>
      </c>
      <c r="D12" s="141"/>
      <c r="E12" s="76">
        <f>SUM(E7:E11)</f>
        <v>10450</v>
      </c>
      <c r="F12" s="101">
        <f>SUM(F7:F11)</f>
        <v>0</v>
      </c>
      <c r="G12" s="139"/>
      <c r="H12" s="143" t="s">
        <v>722</v>
      </c>
      <c r="I12" s="141"/>
      <c r="J12" s="76">
        <f>SUM(J7:J11)</f>
        <v>2400</v>
      </c>
      <c r="K12" s="101">
        <f>SUM(K7:K11)</f>
        <v>0</v>
      </c>
      <c r="L12" s="222"/>
      <c r="M12" s="143"/>
      <c r="N12" s="141"/>
      <c r="O12" s="76">
        <f>SUM(O7:O11)</f>
        <v>0</v>
      </c>
      <c r="P12" s="101">
        <f>SUM(P7:P11)</f>
        <v>0</v>
      </c>
      <c r="Q12" s="139"/>
      <c r="R12" s="143"/>
      <c r="S12" s="141"/>
      <c r="T12" s="76"/>
      <c r="U12" s="101">
        <f>SUM(U7:U11)</f>
        <v>0</v>
      </c>
      <c r="V12" s="139"/>
      <c r="W12" s="143" t="s">
        <v>722</v>
      </c>
      <c r="X12" s="141"/>
      <c r="Y12" s="76">
        <f>SUM(Y7:Y11)</f>
        <v>850</v>
      </c>
      <c r="Z12" s="101">
        <f>SUM(Z7:Z11)</f>
        <v>0</v>
      </c>
    </row>
    <row r="13" spans="3:13" ht="24" customHeight="1">
      <c r="C13" s="201" t="s">
        <v>250</v>
      </c>
      <c r="D13" s="201"/>
      <c r="E13" s="201"/>
      <c r="F13" s="201"/>
      <c r="H13" s="180"/>
      <c r="I13" s="202" t="s">
        <v>5</v>
      </c>
      <c r="J13" s="566">
        <f>SUM(E30,J30,O30,T30,Y30)</f>
        <v>17050</v>
      </c>
      <c r="K13" s="566"/>
      <c r="L13" s="180"/>
      <c r="M13" s="56" t="s">
        <v>4</v>
      </c>
    </row>
    <row r="14" spans="1:26" ht="14.25" customHeight="1">
      <c r="A14" s="186" t="s">
        <v>6</v>
      </c>
      <c r="B14" s="542" t="s">
        <v>7</v>
      </c>
      <c r="C14" s="545"/>
      <c r="D14" s="545"/>
      <c r="E14" s="545"/>
      <c r="F14" s="187" t="s">
        <v>333</v>
      </c>
      <c r="G14" s="542" t="s">
        <v>10</v>
      </c>
      <c r="H14" s="545"/>
      <c r="I14" s="545"/>
      <c r="J14" s="545"/>
      <c r="K14" s="187" t="s">
        <v>333</v>
      </c>
      <c r="L14" s="545" t="s">
        <v>8</v>
      </c>
      <c r="M14" s="545"/>
      <c r="N14" s="545"/>
      <c r="O14" s="545"/>
      <c r="P14" s="187" t="s">
        <v>333</v>
      </c>
      <c r="Q14" s="542" t="s">
        <v>9</v>
      </c>
      <c r="R14" s="545"/>
      <c r="S14" s="545"/>
      <c r="T14" s="545"/>
      <c r="U14" s="187" t="s">
        <v>333</v>
      </c>
      <c r="V14" s="542" t="s">
        <v>11</v>
      </c>
      <c r="W14" s="545"/>
      <c r="X14" s="545"/>
      <c r="Y14" s="545"/>
      <c r="Z14" s="187" t="s">
        <v>333</v>
      </c>
    </row>
    <row r="15" spans="1:26" s="200" customFormat="1" ht="14.25" customHeight="1">
      <c r="A15" s="499" t="s">
        <v>251</v>
      </c>
      <c r="B15" s="97" t="s">
        <v>341</v>
      </c>
      <c r="C15" s="206" t="s">
        <v>724</v>
      </c>
      <c r="D15" s="36" t="s">
        <v>666</v>
      </c>
      <c r="E15" s="11">
        <v>2000</v>
      </c>
      <c r="F15" s="159"/>
      <c r="G15" s="97"/>
      <c r="H15" s="131" t="s">
        <v>507</v>
      </c>
      <c r="I15" s="32" t="s">
        <v>64</v>
      </c>
      <c r="J15" s="11">
        <v>1400</v>
      </c>
      <c r="K15" s="159"/>
      <c r="L15" s="208"/>
      <c r="M15" s="131" t="s">
        <v>507</v>
      </c>
      <c r="N15" s="32" t="s">
        <v>508</v>
      </c>
      <c r="O15" s="11"/>
      <c r="P15" s="151"/>
      <c r="Q15" s="97"/>
      <c r="R15" s="131" t="s">
        <v>507</v>
      </c>
      <c r="S15" s="32" t="s">
        <v>509</v>
      </c>
      <c r="T15" s="11"/>
      <c r="U15" s="151"/>
      <c r="V15" s="97"/>
      <c r="W15" s="308"/>
      <c r="X15" s="207"/>
      <c r="Y15" s="11"/>
      <c r="Z15" s="151"/>
    </row>
    <row r="16" spans="1:26" s="200" customFormat="1" ht="14.25" customHeight="1">
      <c r="A16" s="497"/>
      <c r="B16" s="498"/>
      <c r="C16" s="299"/>
      <c r="D16" s="53"/>
      <c r="E16" s="82"/>
      <c r="F16" s="167"/>
      <c r="G16" s="146"/>
      <c r="H16" s="145"/>
      <c r="I16" s="47"/>
      <c r="J16" s="82"/>
      <c r="K16" s="167"/>
      <c r="L16" s="300"/>
      <c r="M16" s="145"/>
      <c r="N16" s="47"/>
      <c r="O16" s="82"/>
      <c r="P16" s="218"/>
      <c r="Q16" s="146"/>
      <c r="R16" s="145"/>
      <c r="S16" s="301"/>
      <c r="T16" s="82"/>
      <c r="U16" s="218"/>
      <c r="V16" s="146"/>
      <c r="W16" s="329"/>
      <c r="X16" s="301"/>
      <c r="Y16" s="82"/>
      <c r="Z16" s="218"/>
    </row>
    <row r="17" spans="1:26" s="200" customFormat="1" ht="14.25" customHeight="1">
      <c r="A17" s="302" t="s">
        <v>252</v>
      </c>
      <c r="B17" s="220"/>
      <c r="C17" s="303" t="s">
        <v>137</v>
      </c>
      <c r="D17" s="45" t="s">
        <v>666</v>
      </c>
      <c r="E17" s="76">
        <v>1550</v>
      </c>
      <c r="F17" s="101"/>
      <c r="G17" s="221"/>
      <c r="H17" s="148" t="s">
        <v>137</v>
      </c>
      <c r="I17" s="50" t="s">
        <v>510</v>
      </c>
      <c r="J17" s="76">
        <v>600</v>
      </c>
      <c r="K17" s="101"/>
      <c r="L17" s="304"/>
      <c r="M17" s="148" t="s">
        <v>137</v>
      </c>
      <c r="N17" s="50" t="s">
        <v>511</v>
      </c>
      <c r="O17" s="76"/>
      <c r="P17" s="305"/>
      <c r="Q17" s="221"/>
      <c r="R17" s="148" t="s">
        <v>137</v>
      </c>
      <c r="S17" s="50" t="s">
        <v>512</v>
      </c>
      <c r="T17" s="76"/>
      <c r="U17" s="305"/>
      <c r="V17" s="221"/>
      <c r="W17" s="384"/>
      <c r="X17" s="306"/>
      <c r="Y17" s="76"/>
      <c r="Z17" s="305"/>
    </row>
    <row r="18" spans="1:26" s="200" customFormat="1" ht="14.25" customHeight="1">
      <c r="A18" s="302" t="s">
        <v>253</v>
      </c>
      <c r="B18" s="142" t="s">
        <v>342</v>
      </c>
      <c r="C18" s="303" t="s">
        <v>138</v>
      </c>
      <c r="D18" s="50" t="s">
        <v>674</v>
      </c>
      <c r="E18" s="76">
        <v>2200</v>
      </c>
      <c r="F18" s="101"/>
      <c r="G18" s="221"/>
      <c r="H18" s="148" t="s">
        <v>138</v>
      </c>
      <c r="I18" s="50" t="s">
        <v>513</v>
      </c>
      <c r="J18" s="76">
        <v>1100</v>
      </c>
      <c r="K18" s="101"/>
      <c r="L18" s="304"/>
      <c r="M18" s="148" t="s">
        <v>138</v>
      </c>
      <c r="N18" s="50" t="s">
        <v>514</v>
      </c>
      <c r="O18" s="76"/>
      <c r="P18" s="305"/>
      <c r="Q18" s="221"/>
      <c r="R18" s="148" t="s">
        <v>138</v>
      </c>
      <c r="S18" s="50" t="s">
        <v>515</v>
      </c>
      <c r="T18" s="76"/>
      <c r="U18" s="305"/>
      <c r="V18" s="221"/>
      <c r="W18" s="148" t="s">
        <v>138</v>
      </c>
      <c r="X18" s="50" t="s">
        <v>516</v>
      </c>
      <c r="Y18" s="76"/>
      <c r="Z18" s="305"/>
    </row>
    <row r="19" spans="1:26" s="200" customFormat="1" ht="14.25" customHeight="1">
      <c r="A19" s="576" t="s">
        <v>254</v>
      </c>
      <c r="B19" s="205"/>
      <c r="C19" s="206" t="s">
        <v>139</v>
      </c>
      <c r="D19" s="36" t="s">
        <v>666</v>
      </c>
      <c r="E19" s="385">
        <v>400</v>
      </c>
      <c r="F19" s="159"/>
      <c r="G19" s="97"/>
      <c r="H19" s="131" t="s">
        <v>139</v>
      </c>
      <c r="I19" s="32" t="s">
        <v>517</v>
      </c>
      <c r="J19" s="11">
        <v>500</v>
      </c>
      <c r="K19" s="159"/>
      <c r="L19" s="208"/>
      <c r="M19" s="131" t="s">
        <v>139</v>
      </c>
      <c r="N19" s="32" t="s">
        <v>518</v>
      </c>
      <c r="O19" s="11"/>
      <c r="P19" s="151"/>
      <c r="Q19" s="97"/>
      <c r="R19" s="131" t="s">
        <v>139</v>
      </c>
      <c r="S19" s="55" t="s">
        <v>519</v>
      </c>
      <c r="T19" s="11"/>
      <c r="U19" s="151"/>
      <c r="V19" s="97"/>
      <c r="W19" s="131"/>
      <c r="X19" s="32"/>
      <c r="Y19" s="11"/>
      <c r="Z19" s="151"/>
    </row>
    <row r="20" spans="1:26" s="200" customFormat="1" ht="14.25" customHeight="1">
      <c r="A20" s="577"/>
      <c r="B20" s="210"/>
      <c r="C20" s="132" t="s">
        <v>520</v>
      </c>
      <c r="D20" s="359" t="s">
        <v>691</v>
      </c>
      <c r="E20" s="77">
        <v>200</v>
      </c>
      <c r="F20" s="99"/>
      <c r="G20" s="98"/>
      <c r="H20" s="126" t="s">
        <v>520</v>
      </c>
      <c r="I20" s="36" t="s">
        <v>521</v>
      </c>
      <c r="J20" s="77"/>
      <c r="K20" s="99"/>
      <c r="L20" s="125"/>
      <c r="M20" s="126" t="s">
        <v>520</v>
      </c>
      <c r="N20" s="36" t="s">
        <v>522</v>
      </c>
      <c r="O20" s="77"/>
      <c r="P20" s="154"/>
      <c r="Q20" s="98"/>
      <c r="R20" s="126" t="s">
        <v>520</v>
      </c>
      <c r="S20" s="36" t="s">
        <v>523</v>
      </c>
      <c r="T20" s="77"/>
      <c r="U20" s="154"/>
      <c r="V20" s="98"/>
      <c r="W20" s="126"/>
      <c r="X20" s="36"/>
      <c r="Y20" s="212"/>
      <c r="Z20" s="154"/>
    </row>
    <row r="21" spans="1:26" s="200" customFormat="1" ht="14.25" customHeight="1">
      <c r="A21" s="577"/>
      <c r="B21" s="210"/>
      <c r="C21" s="132" t="s">
        <v>524</v>
      </c>
      <c r="D21" s="359" t="s">
        <v>671</v>
      </c>
      <c r="E21" s="77">
        <v>550</v>
      </c>
      <c r="F21" s="99"/>
      <c r="G21" s="98"/>
      <c r="H21" s="126" t="s">
        <v>524</v>
      </c>
      <c r="I21" s="36" t="s">
        <v>521</v>
      </c>
      <c r="J21" s="77"/>
      <c r="K21" s="99"/>
      <c r="L21" s="125"/>
      <c r="M21" s="126" t="s">
        <v>524</v>
      </c>
      <c r="N21" s="36" t="s">
        <v>522</v>
      </c>
      <c r="O21" s="77"/>
      <c r="P21" s="154"/>
      <c r="Q21" s="98"/>
      <c r="R21" s="126" t="s">
        <v>524</v>
      </c>
      <c r="S21" s="36" t="s">
        <v>525</v>
      </c>
      <c r="T21" s="77"/>
      <c r="U21" s="154"/>
      <c r="V21" s="98"/>
      <c r="W21" s="126"/>
      <c r="X21" s="36"/>
      <c r="Y21" s="77"/>
      <c r="Z21" s="154"/>
    </row>
    <row r="22" spans="1:26" s="200" customFormat="1" ht="14.25" customHeight="1">
      <c r="A22" s="577"/>
      <c r="B22" s="210"/>
      <c r="C22" s="132" t="s">
        <v>526</v>
      </c>
      <c r="D22" s="359" t="s">
        <v>671</v>
      </c>
      <c r="E22" s="77">
        <v>450</v>
      </c>
      <c r="F22" s="99"/>
      <c r="G22" s="98"/>
      <c r="H22" s="126" t="s">
        <v>526</v>
      </c>
      <c r="I22" s="36" t="s">
        <v>521</v>
      </c>
      <c r="J22" s="77"/>
      <c r="K22" s="99"/>
      <c r="L22" s="125"/>
      <c r="M22" s="126" t="s">
        <v>526</v>
      </c>
      <c r="N22" s="36" t="s">
        <v>522</v>
      </c>
      <c r="O22" s="77"/>
      <c r="P22" s="154"/>
      <c r="Q22" s="98"/>
      <c r="R22" s="126" t="s">
        <v>526</v>
      </c>
      <c r="S22" s="36" t="s">
        <v>525</v>
      </c>
      <c r="T22" s="77"/>
      <c r="U22" s="154"/>
      <c r="V22" s="98"/>
      <c r="W22" s="126"/>
      <c r="X22" s="36"/>
      <c r="Y22" s="77"/>
      <c r="Z22" s="154"/>
    </row>
    <row r="23" spans="1:26" s="200" customFormat="1" ht="14.25" customHeight="1">
      <c r="A23" s="577"/>
      <c r="B23" s="210"/>
      <c r="C23" s="132" t="s">
        <v>527</v>
      </c>
      <c r="D23" s="359" t="s">
        <v>671</v>
      </c>
      <c r="E23" s="77">
        <v>400</v>
      </c>
      <c r="F23" s="99"/>
      <c r="G23" s="98"/>
      <c r="H23" s="126" t="s">
        <v>527</v>
      </c>
      <c r="I23" s="36" t="s">
        <v>521</v>
      </c>
      <c r="J23" s="77"/>
      <c r="K23" s="99"/>
      <c r="L23" s="125"/>
      <c r="M23" s="126" t="s">
        <v>527</v>
      </c>
      <c r="N23" s="36" t="s">
        <v>522</v>
      </c>
      <c r="O23" s="77"/>
      <c r="P23" s="154"/>
      <c r="Q23" s="98"/>
      <c r="R23" s="126" t="s">
        <v>527</v>
      </c>
      <c r="S23" s="36" t="s">
        <v>525</v>
      </c>
      <c r="T23" s="77"/>
      <c r="U23" s="154"/>
      <c r="V23" s="98"/>
      <c r="W23" s="126"/>
      <c r="X23" s="37"/>
      <c r="Y23" s="77"/>
      <c r="Z23" s="154"/>
    </row>
    <row r="24" spans="1:26" s="200" customFormat="1" ht="14.25" customHeight="1">
      <c r="A24" s="578"/>
      <c r="B24" s="298"/>
      <c r="C24" s="299" t="s">
        <v>386</v>
      </c>
      <c r="D24" s="466" t="s">
        <v>671</v>
      </c>
      <c r="E24" s="82">
        <v>350</v>
      </c>
      <c r="F24" s="167"/>
      <c r="G24" s="146"/>
      <c r="H24" s="145" t="s">
        <v>528</v>
      </c>
      <c r="I24" s="53" t="s">
        <v>521</v>
      </c>
      <c r="J24" s="82"/>
      <c r="K24" s="167"/>
      <c r="L24" s="300"/>
      <c r="M24" s="145" t="s">
        <v>528</v>
      </c>
      <c r="N24" s="53" t="s">
        <v>522</v>
      </c>
      <c r="O24" s="82"/>
      <c r="P24" s="218"/>
      <c r="Q24" s="146"/>
      <c r="R24" s="145" t="s">
        <v>528</v>
      </c>
      <c r="S24" s="53" t="s">
        <v>525</v>
      </c>
      <c r="T24" s="82"/>
      <c r="U24" s="218"/>
      <c r="V24" s="146"/>
      <c r="W24" s="145"/>
      <c r="X24" s="47"/>
      <c r="Y24" s="82"/>
      <c r="Z24" s="218"/>
    </row>
    <row r="25" spans="1:26" s="200" customFormat="1" ht="14.25" customHeight="1">
      <c r="A25" s="302" t="s">
        <v>255</v>
      </c>
      <c r="B25" s="220"/>
      <c r="C25" s="303" t="s">
        <v>529</v>
      </c>
      <c r="D25" s="359" t="s">
        <v>671</v>
      </c>
      <c r="E25" s="76">
        <v>700</v>
      </c>
      <c r="F25" s="101"/>
      <c r="G25" s="221"/>
      <c r="H25" s="148" t="s">
        <v>529</v>
      </c>
      <c r="I25" s="54" t="s">
        <v>521</v>
      </c>
      <c r="J25" s="76"/>
      <c r="K25" s="101"/>
      <c r="L25" s="304"/>
      <c r="M25" s="148" t="s">
        <v>529</v>
      </c>
      <c r="N25" s="54" t="s">
        <v>522</v>
      </c>
      <c r="O25" s="76"/>
      <c r="P25" s="305"/>
      <c r="Q25" s="221"/>
      <c r="R25" s="148" t="s">
        <v>529</v>
      </c>
      <c r="S25" s="54" t="s">
        <v>525</v>
      </c>
      <c r="T25" s="76"/>
      <c r="U25" s="305"/>
      <c r="V25" s="221"/>
      <c r="W25" s="148"/>
      <c r="X25" s="50"/>
      <c r="Y25" s="76"/>
      <c r="Z25" s="305"/>
    </row>
    <row r="26" spans="1:26" s="200" customFormat="1" ht="14.25" customHeight="1">
      <c r="A26" s="302" t="s">
        <v>256</v>
      </c>
      <c r="B26" s="220"/>
      <c r="C26" s="303" t="s">
        <v>530</v>
      </c>
      <c r="D26" s="463" t="s">
        <v>680</v>
      </c>
      <c r="E26" s="514">
        <v>1000</v>
      </c>
      <c r="F26" s="101"/>
      <c r="G26" s="221"/>
      <c r="H26" s="148" t="s">
        <v>140</v>
      </c>
      <c r="I26" s="54" t="s">
        <v>683</v>
      </c>
      <c r="J26" s="76"/>
      <c r="K26" s="101"/>
      <c r="L26" s="304"/>
      <c r="M26" s="148" t="s">
        <v>531</v>
      </c>
      <c r="N26" s="54" t="s">
        <v>560</v>
      </c>
      <c r="O26" s="76"/>
      <c r="P26" s="305"/>
      <c r="Q26" s="221"/>
      <c r="R26" s="148"/>
      <c r="S26" s="54"/>
      <c r="T26" s="76"/>
      <c r="U26" s="305"/>
      <c r="V26" s="221"/>
      <c r="W26" s="148" t="s">
        <v>531</v>
      </c>
      <c r="X26" s="50"/>
      <c r="Y26" s="76">
        <v>200</v>
      </c>
      <c r="Z26" s="101"/>
    </row>
    <row r="27" spans="1:26" s="200" customFormat="1" ht="14.25" customHeight="1">
      <c r="A27" s="574" t="s">
        <v>257</v>
      </c>
      <c r="B27" s="205"/>
      <c r="C27" s="206" t="s">
        <v>532</v>
      </c>
      <c r="D27" s="465" t="s">
        <v>681</v>
      </c>
      <c r="E27" s="515">
        <v>2150</v>
      </c>
      <c r="F27" s="159"/>
      <c r="G27" s="97"/>
      <c r="H27" s="131" t="s">
        <v>532</v>
      </c>
      <c r="I27" s="55" t="s">
        <v>533</v>
      </c>
      <c r="J27" s="11"/>
      <c r="K27" s="159"/>
      <c r="L27" s="208"/>
      <c r="M27" s="131" t="s">
        <v>532</v>
      </c>
      <c r="N27" s="55" t="s">
        <v>534</v>
      </c>
      <c r="O27" s="11">
        <v>150</v>
      </c>
      <c r="P27" s="159"/>
      <c r="Q27" s="97"/>
      <c r="R27" s="131" t="s">
        <v>532</v>
      </c>
      <c r="S27" s="55" t="s">
        <v>535</v>
      </c>
      <c r="T27" s="11"/>
      <c r="U27" s="151"/>
      <c r="V27" s="97"/>
      <c r="W27" s="131" t="s">
        <v>532</v>
      </c>
      <c r="X27" s="55" t="s">
        <v>536</v>
      </c>
      <c r="Y27" s="11"/>
      <c r="Z27" s="151"/>
    </row>
    <row r="28" spans="1:26" s="200" customFormat="1" ht="14.25" customHeight="1">
      <c r="A28" s="575"/>
      <c r="B28" s="142" t="s">
        <v>725</v>
      </c>
      <c r="C28" s="234" t="s">
        <v>537</v>
      </c>
      <c r="D28" s="485" t="s">
        <v>682</v>
      </c>
      <c r="E28" s="80">
        <v>1150</v>
      </c>
      <c r="F28" s="102"/>
      <c r="G28" s="142"/>
      <c r="H28" s="134" t="s">
        <v>537</v>
      </c>
      <c r="I28" s="45" t="s">
        <v>538</v>
      </c>
      <c r="J28" s="80"/>
      <c r="K28" s="102"/>
      <c r="L28" s="236"/>
      <c r="M28" s="134" t="s">
        <v>537</v>
      </c>
      <c r="N28" s="45" t="s">
        <v>539</v>
      </c>
      <c r="O28" s="80"/>
      <c r="P28" s="213"/>
      <c r="Q28" s="142"/>
      <c r="R28" s="134" t="s">
        <v>537</v>
      </c>
      <c r="S28" s="45" t="s">
        <v>540</v>
      </c>
      <c r="T28" s="80"/>
      <c r="U28" s="213"/>
      <c r="V28" s="142"/>
      <c r="W28" s="134" t="s">
        <v>537</v>
      </c>
      <c r="X28" s="45" t="s">
        <v>541</v>
      </c>
      <c r="Y28" s="80"/>
      <c r="Z28" s="213"/>
    </row>
    <row r="29" spans="1:26" s="200" customFormat="1" ht="14.25" customHeight="1">
      <c r="A29" s="387"/>
      <c r="B29" s="298"/>
      <c r="C29" s="299"/>
      <c r="D29" s="53"/>
      <c r="E29" s="82"/>
      <c r="F29" s="167"/>
      <c r="G29" s="146"/>
      <c r="H29" s="145"/>
      <c r="I29" s="53"/>
      <c r="J29" s="82"/>
      <c r="K29" s="167"/>
      <c r="L29" s="300"/>
      <c r="M29" s="145"/>
      <c r="N29" s="53"/>
      <c r="O29" s="82"/>
      <c r="P29" s="218"/>
      <c r="Q29" s="146"/>
      <c r="R29" s="145"/>
      <c r="S29" s="53"/>
      <c r="T29" s="82"/>
      <c r="U29" s="218"/>
      <c r="V29" s="146"/>
      <c r="W29" s="145"/>
      <c r="X29" s="53"/>
      <c r="Y29" s="82"/>
      <c r="Z29" s="218"/>
    </row>
    <row r="30" spans="1:26" s="79" customFormat="1" ht="14.25" customHeight="1">
      <c r="A30" s="241"/>
      <c r="B30" s="220"/>
      <c r="C30" s="140" t="s">
        <v>722</v>
      </c>
      <c r="D30" s="141"/>
      <c r="E30" s="76">
        <f>SUM(E15:E28)</f>
        <v>13100</v>
      </c>
      <c r="F30" s="101">
        <f>SUM(F15:F28)</f>
        <v>0</v>
      </c>
      <c r="G30" s="139"/>
      <c r="H30" s="143" t="s">
        <v>722</v>
      </c>
      <c r="I30" s="307"/>
      <c r="J30" s="76">
        <f>SUM(J15:J28)</f>
        <v>3600</v>
      </c>
      <c r="K30" s="101">
        <f>SUM(K15:K28)</f>
        <v>0</v>
      </c>
      <c r="L30" s="222" t="s">
        <v>722</v>
      </c>
      <c r="M30" s="143" t="s">
        <v>722</v>
      </c>
      <c r="N30" s="307"/>
      <c r="O30" s="76">
        <f>SUM(O15:O29)</f>
        <v>150</v>
      </c>
      <c r="P30" s="101">
        <f>SUM(P15:P28)</f>
        <v>0</v>
      </c>
      <c r="Q30" s="139"/>
      <c r="R30" s="143"/>
      <c r="S30" s="141"/>
      <c r="T30" s="76"/>
      <c r="U30" s="101">
        <f>SUM(U15:U28)</f>
        <v>0</v>
      </c>
      <c r="V30" s="139"/>
      <c r="W30" s="140" t="s">
        <v>722</v>
      </c>
      <c r="X30" s="141"/>
      <c r="Y30" s="76">
        <f>SUM(Y15:Y28)</f>
        <v>200</v>
      </c>
      <c r="Z30" s="101">
        <f>SUM(Z15:Z28)</f>
        <v>0</v>
      </c>
    </row>
    <row r="31" spans="1:26" s="79" customFormat="1" ht="14.25" customHeight="1">
      <c r="A31" s="193"/>
      <c r="B31" s="431"/>
      <c r="C31" s="486"/>
      <c r="D31" s="486"/>
      <c r="E31" s="336"/>
      <c r="F31" s="487"/>
      <c r="G31" s="487"/>
      <c r="H31" s="488"/>
      <c r="I31" s="489"/>
      <c r="J31" s="336"/>
      <c r="K31" s="487"/>
      <c r="L31" s="487"/>
      <c r="M31" s="488"/>
      <c r="N31" s="489"/>
      <c r="O31" s="336"/>
      <c r="P31" s="487"/>
      <c r="Q31" s="487"/>
      <c r="R31" s="488"/>
      <c r="S31" s="486"/>
      <c r="T31" s="336"/>
      <c r="U31" s="487"/>
      <c r="V31" s="487"/>
      <c r="W31" s="486"/>
      <c r="X31" s="486"/>
      <c r="Y31" s="336"/>
      <c r="Z31" s="487"/>
    </row>
    <row r="32" spans="1:26" s="249" customFormat="1" ht="13.5" customHeight="1">
      <c r="A32" s="309"/>
      <c r="B32" s="311"/>
      <c r="C32" s="490"/>
      <c r="D32" s="490"/>
      <c r="E32" s="453"/>
      <c r="F32" s="491"/>
      <c r="G32" s="492"/>
      <c r="H32" s="452"/>
      <c r="I32" s="452"/>
      <c r="J32" s="453"/>
      <c r="K32" s="492"/>
      <c r="L32" s="492"/>
      <c r="M32" s="452"/>
      <c r="N32" s="452"/>
      <c r="O32" s="453"/>
      <c r="P32" s="492"/>
      <c r="Q32" s="491"/>
      <c r="R32" s="452"/>
      <c r="S32" s="452"/>
      <c r="T32" s="453"/>
      <c r="U32" s="492"/>
      <c r="V32" s="492"/>
      <c r="W32" s="452"/>
      <c r="X32" s="452"/>
      <c r="Y32" s="453"/>
      <c r="Z32" s="492"/>
    </row>
    <row r="33" spans="1:26" s="255" customFormat="1" ht="12" customHeight="1">
      <c r="A33" s="250" t="s">
        <v>95</v>
      </c>
      <c r="B33" s="268"/>
      <c r="C33" s="251" t="s">
        <v>698</v>
      </c>
      <c r="D33" s="251"/>
      <c r="E33" s="251"/>
      <c r="F33" s="251"/>
      <c r="G33" s="251"/>
      <c r="H33" s="251"/>
      <c r="I33" s="251"/>
      <c r="J33" s="252"/>
      <c r="K33" s="251"/>
      <c r="L33" s="251"/>
      <c r="M33" s="251"/>
      <c r="N33" s="251"/>
      <c r="O33" s="252"/>
      <c r="P33" s="251"/>
      <c r="Q33" s="388"/>
      <c r="R33" s="251"/>
      <c r="S33" s="251"/>
      <c r="T33" s="252"/>
      <c r="U33" s="251"/>
      <c r="V33" s="251"/>
      <c r="W33" s="251"/>
      <c r="X33" s="251"/>
      <c r="Y33" s="252"/>
      <c r="Z33" s="254"/>
    </row>
    <row r="34" spans="1:26" s="255" customFormat="1" ht="12" customHeight="1">
      <c r="A34" s="256"/>
      <c r="B34" s="269"/>
      <c r="C34" s="257" t="s">
        <v>726</v>
      </c>
      <c r="D34" s="257"/>
      <c r="E34" s="257"/>
      <c r="F34" s="257"/>
      <c r="G34" s="257"/>
      <c r="H34" s="257"/>
      <c r="I34" s="257"/>
      <c r="J34" s="258"/>
      <c r="K34" s="257"/>
      <c r="L34" s="257"/>
      <c r="M34" s="257"/>
      <c r="N34" s="257"/>
      <c r="O34" s="258"/>
      <c r="P34" s="257"/>
      <c r="Q34" s="389"/>
      <c r="R34" s="257"/>
      <c r="S34" s="257"/>
      <c r="T34" s="258"/>
      <c r="U34" s="257"/>
      <c r="V34" s="257"/>
      <c r="W34" s="257"/>
      <c r="X34" s="257"/>
      <c r="Y34" s="258"/>
      <c r="Z34" s="505" t="s">
        <v>729</v>
      </c>
    </row>
    <row r="35" spans="1:26" s="255" customFormat="1" ht="12" customHeight="1">
      <c r="A35" s="256"/>
      <c r="B35" s="269"/>
      <c r="C35" s="257" t="s">
        <v>727</v>
      </c>
      <c r="D35" s="257"/>
      <c r="E35" s="257"/>
      <c r="F35" s="257"/>
      <c r="G35" s="257"/>
      <c r="H35" s="257"/>
      <c r="I35" s="257"/>
      <c r="J35" s="258"/>
      <c r="K35" s="257"/>
      <c r="L35" s="257"/>
      <c r="M35" s="257"/>
      <c r="N35" s="257"/>
      <c r="O35" s="258"/>
      <c r="P35" s="257"/>
      <c r="Q35" s="389"/>
      <c r="R35" s="257"/>
      <c r="S35" s="257"/>
      <c r="T35" s="258"/>
      <c r="U35" s="257"/>
      <c r="V35" s="257"/>
      <c r="W35" s="257"/>
      <c r="X35" s="257"/>
      <c r="Y35" s="258"/>
      <c r="Z35" s="260"/>
    </row>
    <row r="36" spans="1:26" s="255" customFormat="1" ht="12" customHeight="1">
      <c r="A36" s="256"/>
      <c r="B36" s="269"/>
      <c r="C36" s="257" t="s">
        <v>728</v>
      </c>
      <c r="D36" s="257"/>
      <c r="E36" s="257"/>
      <c r="F36" s="257"/>
      <c r="G36" s="257"/>
      <c r="H36" s="257"/>
      <c r="I36" s="257"/>
      <c r="J36" s="258"/>
      <c r="K36" s="257"/>
      <c r="L36" s="257"/>
      <c r="M36" s="257"/>
      <c r="N36" s="257"/>
      <c r="O36" s="258"/>
      <c r="P36" s="257"/>
      <c r="Q36" s="389"/>
      <c r="R36" s="257"/>
      <c r="S36" s="257"/>
      <c r="T36" s="258"/>
      <c r="U36" s="257"/>
      <c r="V36" s="257"/>
      <c r="W36" s="257"/>
      <c r="X36" s="257"/>
      <c r="Y36" s="258"/>
      <c r="Z36" s="260"/>
    </row>
    <row r="37" spans="1:26" s="255" customFormat="1" ht="12" customHeight="1">
      <c r="A37" s="261"/>
      <c r="B37" s="270"/>
      <c r="C37" s="262"/>
      <c r="D37" s="262"/>
      <c r="E37" s="262"/>
      <c r="F37" s="262"/>
      <c r="G37" s="262"/>
      <c r="H37" s="262"/>
      <c r="I37" s="262"/>
      <c r="J37" s="263"/>
      <c r="K37" s="262"/>
      <c r="L37" s="262"/>
      <c r="M37" s="262"/>
      <c r="N37" s="262"/>
      <c r="O37" s="263"/>
      <c r="P37" s="262"/>
      <c r="Q37" s="390"/>
      <c r="R37" s="262"/>
      <c r="S37" s="262"/>
      <c r="T37" s="263"/>
      <c r="U37" s="262"/>
      <c r="V37" s="262"/>
      <c r="W37" s="262"/>
      <c r="X37" s="262"/>
      <c r="Y37" s="263"/>
      <c r="Z37" s="265"/>
    </row>
    <row r="38" ht="13.5">
      <c r="A38" s="500" t="str">
        <f>'P1表紙'!A40</f>
        <v>平成29年前期（6月1日以降）</v>
      </c>
    </row>
    <row r="39" ht="13.5">
      <c r="R39" s="476"/>
    </row>
  </sheetData>
  <sheetProtection/>
  <mergeCells count="21">
    <mergeCell ref="J5:K5"/>
    <mergeCell ref="G14:J14"/>
    <mergeCell ref="S3:W3"/>
    <mergeCell ref="I3:P3"/>
    <mergeCell ref="B6:E6"/>
    <mergeCell ref="B3:F4"/>
    <mergeCell ref="L14:O14"/>
    <mergeCell ref="I4:P4"/>
    <mergeCell ref="S4:U4"/>
    <mergeCell ref="L6:O6"/>
    <mergeCell ref="A1:Z1"/>
    <mergeCell ref="Y4:Z4"/>
    <mergeCell ref="V14:Y14"/>
    <mergeCell ref="G6:J6"/>
    <mergeCell ref="Q6:T6"/>
    <mergeCell ref="V6:Y6"/>
    <mergeCell ref="A27:A28"/>
    <mergeCell ref="Q14:T14"/>
    <mergeCell ref="A19:A24"/>
    <mergeCell ref="J13:K13"/>
    <mergeCell ref="B14:E14"/>
  </mergeCells>
  <dataValidations count="1">
    <dataValidation allowBlank="1" showInputMessage="1" sqref="A38 A6:IV6 A14:IV14"/>
  </dataValidations>
  <printOptions horizontalCentered="1" verticalCentered="1"/>
  <pageMargins left="0.4724409448818898" right="0.31496062992125984" top="0.4724409448818898" bottom="0.3937007874015748" header="0" footer="0.1968503937007874"/>
  <pageSetup fitToHeight="1" fitToWidth="1" horizontalDpi="300" verticalDpi="300" orientation="landscape" paperSize="9" scale="99" r:id="rId2"/>
  <headerFooter alignWithMargins="0">
    <oddFooter>&amp;CＰ７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view="pageBreakPreview" zoomScaleSheetLayoutView="100" zoomScalePageLayoutView="0" workbookViewId="0" topLeftCell="A7">
      <selection activeCell="E30" sqref="E30"/>
    </sheetView>
  </sheetViews>
  <sheetFormatPr defaultColWidth="9.00390625" defaultRowHeight="13.5"/>
  <cols>
    <col min="1" max="1" width="8.125" style="169" customWidth="1"/>
    <col min="2" max="2" width="1.875" style="169" customWidth="1"/>
    <col min="3" max="3" width="10.00390625" style="266" customWidth="1"/>
    <col min="4" max="4" width="1.875" style="266" customWidth="1"/>
    <col min="5" max="5" width="6.875" style="267" customWidth="1"/>
    <col min="6" max="6" width="6.875" style="169" customWidth="1"/>
    <col min="7" max="7" width="1.875" style="169" customWidth="1"/>
    <col min="8" max="8" width="10.00390625" style="169" customWidth="1"/>
    <col min="9" max="9" width="2.125" style="169" customWidth="1"/>
    <col min="10" max="10" width="6.875" style="79" customWidth="1"/>
    <col min="11" max="11" width="6.875" style="169" customWidth="1"/>
    <col min="12" max="12" width="0.37109375" style="169" customWidth="1"/>
    <col min="13" max="13" width="10.00390625" style="169" customWidth="1"/>
    <col min="14" max="14" width="2.125" style="169" customWidth="1"/>
    <col min="15" max="15" width="6.875" style="79" customWidth="1"/>
    <col min="16" max="16" width="6.875" style="169" customWidth="1"/>
    <col min="17" max="17" width="0.37109375" style="169" customWidth="1"/>
    <col min="18" max="18" width="10.00390625" style="169" customWidth="1"/>
    <col min="19" max="19" width="2.125" style="169" customWidth="1"/>
    <col min="20" max="20" width="6.875" style="79" customWidth="1"/>
    <col min="21" max="21" width="6.875" style="169" customWidth="1"/>
    <col min="22" max="22" width="0.37109375" style="169" customWidth="1"/>
    <col min="23" max="23" width="10.00390625" style="169" customWidth="1"/>
    <col min="24" max="24" width="2.125" style="169" customWidth="1"/>
    <col min="25" max="25" width="6.875" style="79" customWidth="1"/>
    <col min="26" max="26" width="6.875" style="169" customWidth="1"/>
    <col min="27" max="16384" width="9.00390625" style="169" customWidth="1"/>
  </cols>
  <sheetData>
    <row r="1" spans="1:26" ht="17.25" customHeight="1">
      <c r="A1" s="568" t="s">
        <v>731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</row>
    <row r="2" ht="4.5" customHeight="1"/>
    <row r="3" spans="1:27" ht="30" customHeight="1">
      <c r="A3" s="188" t="s">
        <v>0</v>
      </c>
      <c r="B3" s="528" t="s">
        <v>302</v>
      </c>
      <c r="C3" s="528"/>
      <c r="D3" s="528"/>
      <c r="E3" s="528"/>
      <c r="F3" s="528"/>
      <c r="G3" s="189"/>
      <c r="H3" s="190" t="s">
        <v>1</v>
      </c>
      <c r="I3" s="543"/>
      <c r="J3" s="543"/>
      <c r="K3" s="543"/>
      <c r="L3" s="543"/>
      <c r="M3" s="543"/>
      <c r="N3" s="543"/>
      <c r="O3" s="543"/>
      <c r="P3" s="543"/>
      <c r="Q3" s="347"/>
      <c r="R3" s="190" t="s">
        <v>301</v>
      </c>
      <c r="S3" s="569"/>
      <c r="T3" s="569"/>
      <c r="U3" s="569"/>
      <c r="V3" s="569"/>
      <c r="W3" s="570"/>
      <c r="X3" s="192" t="s">
        <v>388</v>
      </c>
      <c r="Y3" s="193"/>
      <c r="Z3" s="194"/>
      <c r="AA3" s="168"/>
    </row>
    <row r="4" spans="1:27" ht="30" customHeight="1">
      <c r="A4" s="199"/>
      <c r="B4" s="530"/>
      <c r="C4" s="530"/>
      <c r="D4" s="530"/>
      <c r="E4" s="530"/>
      <c r="F4" s="530"/>
      <c r="G4" s="196"/>
      <c r="H4" s="190" t="s">
        <v>2</v>
      </c>
      <c r="I4" s="543"/>
      <c r="J4" s="543"/>
      <c r="K4" s="543"/>
      <c r="L4" s="543"/>
      <c r="M4" s="543"/>
      <c r="N4" s="543"/>
      <c r="O4" s="543"/>
      <c r="P4" s="543"/>
      <c r="Q4" s="347"/>
      <c r="R4" s="190" t="s">
        <v>3</v>
      </c>
      <c r="S4" s="567">
        <f>SUM(F10,K10,P10,Z10,F24,K24,P24,Z24,F34,K34,Z34)</f>
        <v>0</v>
      </c>
      <c r="T4" s="567"/>
      <c r="U4" s="567"/>
      <c r="V4" s="197"/>
      <c r="W4" s="198" t="s">
        <v>231</v>
      </c>
      <c r="X4" s="199"/>
      <c r="Y4" s="547"/>
      <c r="Z4" s="548"/>
      <c r="AA4" s="168"/>
    </row>
    <row r="5" spans="1:26" s="200" customFormat="1" ht="24" customHeight="1">
      <c r="A5" s="169"/>
      <c r="B5" s="169"/>
      <c r="C5" s="201" t="s">
        <v>141</v>
      </c>
      <c r="D5" s="201"/>
      <c r="E5" s="201"/>
      <c r="F5" s="201"/>
      <c r="G5" s="169"/>
      <c r="H5" s="180"/>
      <c r="I5" s="202" t="s">
        <v>5</v>
      </c>
      <c r="J5" s="566">
        <f>SUM(E10,J10,O10,T10,Y10)</f>
        <v>7450</v>
      </c>
      <c r="K5" s="566"/>
      <c r="L5" s="180"/>
      <c r="M5" s="56" t="s">
        <v>4</v>
      </c>
      <c r="N5" s="169"/>
      <c r="O5" s="79"/>
      <c r="P5" s="169"/>
      <c r="Q5" s="169"/>
      <c r="R5" s="169"/>
      <c r="S5" s="169"/>
      <c r="T5" s="79"/>
      <c r="U5" s="169"/>
      <c r="V5" s="169"/>
      <c r="W5" s="169"/>
      <c r="X5" s="169"/>
      <c r="Y5" s="79"/>
      <c r="Z5" s="203"/>
    </row>
    <row r="6" spans="1:26" ht="14.25" customHeight="1">
      <c r="A6" s="186" t="s">
        <v>6</v>
      </c>
      <c r="B6" s="542" t="s">
        <v>7</v>
      </c>
      <c r="C6" s="545"/>
      <c r="D6" s="545"/>
      <c r="E6" s="545"/>
      <c r="F6" s="187" t="s">
        <v>333</v>
      </c>
      <c r="G6" s="542" t="s">
        <v>10</v>
      </c>
      <c r="H6" s="545"/>
      <c r="I6" s="545"/>
      <c r="J6" s="545"/>
      <c r="K6" s="187" t="s">
        <v>333</v>
      </c>
      <c r="L6" s="545" t="s">
        <v>8</v>
      </c>
      <c r="M6" s="545"/>
      <c r="N6" s="545"/>
      <c r="O6" s="545"/>
      <c r="P6" s="187" t="s">
        <v>333</v>
      </c>
      <c r="Q6" s="542" t="s">
        <v>9</v>
      </c>
      <c r="R6" s="545"/>
      <c r="S6" s="545"/>
      <c r="T6" s="545"/>
      <c r="U6" s="187" t="s">
        <v>333</v>
      </c>
      <c r="V6" s="542" t="s">
        <v>11</v>
      </c>
      <c r="W6" s="545"/>
      <c r="X6" s="545"/>
      <c r="Y6" s="545"/>
      <c r="Z6" s="187" t="s">
        <v>333</v>
      </c>
    </row>
    <row r="7" spans="1:26" s="200" customFormat="1" ht="14.25" customHeight="1">
      <c r="A7" s="205"/>
      <c r="B7" s="205"/>
      <c r="C7" s="206" t="s">
        <v>142</v>
      </c>
      <c r="D7" s="32" t="s">
        <v>684</v>
      </c>
      <c r="E7" s="11">
        <v>2100</v>
      </c>
      <c r="F7" s="159"/>
      <c r="G7" s="97"/>
      <c r="H7" s="131" t="s">
        <v>143</v>
      </c>
      <c r="I7" s="32" t="s">
        <v>542</v>
      </c>
      <c r="J7" s="11">
        <v>2300</v>
      </c>
      <c r="K7" s="392"/>
      <c r="L7" s="97"/>
      <c r="M7" s="131" t="s">
        <v>143</v>
      </c>
      <c r="N7" s="37" t="s">
        <v>77</v>
      </c>
      <c r="O7" s="172"/>
      <c r="P7" s="159"/>
      <c r="Q7" s="97"/>
      <c r="R7" s="131" t="s">
        <v>143</v>
      </c>
      <c r="S7" s="37" t="s">
        <v>78</v>
      </c>
      <c r="T7" s="11"/>
      <c r="U7" s="151"/>
      <c r="V7" s="97"/>
      <c r="W7" s="131" t="s">
        <v>143</v>
      </c>
      <c r="X7" s="32" t="s">
        <v>543</v>
      </c>
      <c r="Y7" s="11"/>
      <c r="Z7" s="159"/>
    </row>
    <row r="8" spans="1:26" s="200" customFormat="1" ht="14.25" customHeight="1">
      <c r="A8" s="210"/>
      <c r="B8" s="210"/>
      <c r="C8" s="126" t="s">
        <v>544</v>
      </c>
      <c r="D8" s="37" t="s">
        <v>684</v>
      </c>
      <c r="E8" s="77">
        <v>950</v>
      </c>
      <c r="F8" s="99"/>
      <c r="G8" s="98"/>
      <c r="H8" s="126" t="s">
        <v>144</v>
      </c>
      <c r="I8" s="37" t="s">
        <v>79</v>
      </c>
      <c r="J8" s="77">
        <v>700</v>
      </c>
      <c r="K8" s="165"/>
      <c r="L8" s="98"/>
      <c r="M8" s="126" t="s">
        <v>144</v>
      </c>
      <c r="N8" s="37" t="s">
        <v>77</v>
      </c>
      <c r="O8" s="393"/>
      <c r="P8" s="154"/>
      <c r="Q8" s="98"/>
      <c r="R8" s="126" t="s">
        <v>144</v>
      </c>
      <c r="S8" s="37" t="s">
        <v>78</v>
      </c>
      <c r="T8" s="77"/>
      <c r="U8" s="154"/>
      <c r="V8" s="98"/>
      <c r="W8" s="126" t="s">
        <v>544</v>
      </c>
      <c r="X8" s="37" t="s">
        <v>543</v>
      </c>
      <c r="Y8" s="77"/>
      <c r="Z8" s="154"/>
    </row>
    <row r="9" spans="1:26" s="200" customFormat="1" ht="14.25" customHeight="1">
      <c r="A9" s="210"/>
      <c r="B9" s="210"/>
      <c r="C9" s="132" t="s">
        <v>144</v>
      </c>
      <c r="D9" s="57" t="s">
        <v>684</v>
      </c>
      <c r="E9" s="77">
        <v>1400</v>
      </c>
      <c r="F9" s="99"/>
      <c r="G9" s="98"/>
      <c r="H9" s="126"/>
      <c r="I9" s="37"/>
      <c r="J9" s="77"/>
      <c r="K9" s="165"/>
      <c r="L9" s="98"/>
      <c r="M9" s="126"/>
      <c r="N9" s="114"/>
      <c r="O9" s="393"/>
      <c r="P9" s="154"/>
      <c r="Q9" s="98"/>
      <c r="R9" s="126"/>
      <c r="S9" s="37"/>
      <c r="T9" s="77"/>
      <c r="U9" s="154"/>
      <c r="V9" s="98"/>
      <c r="W9" s="132" t="s">
        <v>144</v>
      </c>
      <c r="X9" s="37" t="s">
        <v>543</v>
      </c>
      <c r="Y9" s="77"/>
      <c r="Z9" s="154"/>
    </row>
    <row r="10" spans="1:26" s="200" customFormat="1" ht="14.25" customHeight="1">
      <c r="A10" s="241"/>
      <c r="B10" s="241"/>
      <c r="C10" s="140" t="s">
        <v>722</v>
      </c>
      <c r="D10" s="141"/>
      <c r="E10" s="76">
        <f>SUM(E7:E9)</f>
        <v>4450</v>
      </c>
      <c r="F10" s="394">
        <f>SUM(F7:F9)</f>
        <v>0</v>
      </c>
      <c r="G10" s="139"/>
      <c r="H10" s="143" t="s">
        <v>722</v>
      </c>
      <c r="I10" s="141"/>
      <c r="J10" s="76">
        <f>SUM(J7:J9)</f>
        <v>3000</v>
      </c>
      <c r="K10" s="76">
        <f>SUM(K7:K9)</f>
        <v>0</v>
      </c>
      <c r="L10" s="139"/>
      <c r="M10" s="143"/>
      <c r="N10" s="141"/>
      <c r="O10" s="395">
        <f>SUM(O7:O9)</f>
        <v>0</v>
      </c>
      <c r="P10" s="76">
        <f>SUM(P7:P9)</f>
        <v>0</v>
      </c>
      <c r="Q10" s="139"/>
      <c r="R10" s="143"/>
      <c r="S10" s="141"/>
      <c r="T10" s="76"/>
      <c r="U10" s="76">
        <f>SUM(U7:U9)</f>
        <v>0</v>
      </c>
      <c r="V10" s="139"/>
      <c r="W10" s="143"/>
      <c r="X10" s="141"/>
      <c r="Y10" s="76">
        <f>SUM(Y7:Y9)</f>
        <v>0</v>
      </c>
      <c r="Z10" s="394">
        <f>SUM(Z7:Z9)</f>
        <v>0</v>
      </c>
    </row>
    <row r="11" spans="1:13" ht="24" customHeight="1">
      <c r="A11" s="293"/>
      <c r="C11" s="579" t="s">
        <v>545</v>
      </c>
      <c r="D11" s="579"/>
      <c r="E11" s="579"/>
      <c r="F11" s="396"/>
      <c r="H11" s="180"/>
      <c r="I11" s="202" t="s">
        <v>5</v>
      </c>
      <c r="J11" s="566">
        <f>SUM(E24,J24,O24,T24,Y24)</f>
        <v>25600</v>
      </c>
      <c r="K11" s="566"/>
      <c r="L11" s="180"/>
      <c r="M11" s="56" t="s">
        <v>4</v>
      </c>
    </row>
    <row r="12" spans="1:26" ht="14.25" customHeight="1">
      <c r="A12" s="186" t="s">
        <v>6</v>
      </c>
      <c r="B12" s="542" t="s">
        <v>7</v>
      </c>
      <c r="C12" s="545"/>
      <c r="D12" s="545"/>
      <c r="E12" s="545"/>
      <c r="F12" s="187" t="s">
        <v>333</v>
      </c>
      <c r="G12" s="542" t="s">
        <v>10</v>
      </c>
      <c r="H12" s="545"/>
      <c r="I12" s="545"/>
      <c r="J12" s="545"/>
      <c r="K12" s="187" t="s">
        <v>333</v>
      </c>
      <c r="L12" s="545" t="s">
        <v>8</v>
      </c>
      <c r="M12" s="545"/>
      <c r="N12" s="545"/>
      <c r="O12" s="545"/>
      <c r="P12" s="187" t="s">
        <v>333</v>
      </c>
      <c r="Q12" s="542" t="s">
        <v>9</v>
      </c>
      <c r="R12" s="545"/>
      <c r="S12" s="545"/>
      <c r="T12" s="545"/>
      <c r="U12" s="187" t="s">
        <v>333</v>
      </c>
      <c r="V12" s="542" t="s">
        <v>11</v>
      </c>
      <c r="W12" s="545"/>
      <c r="X12" s="545"/>
      <c r="Y12" s="545"/>
      <c r="Z12" s="187" t="s">
        <v>333</v>
      </c>
    </row>
    <row r="13" spans="1:26" s="200" customFormat="1" ht="14.25" customHeight="1">
      <c r="A13" s="205"/>
      <c r="B13" s="205"/>
      <c r="C13" s="206" t="s">
        <v>546</v>
      </c>
      <c r="D13" s="32" t="s">
        <v>665</v>
      </c>
      <c r="E13" s="511">
        <v>2450</v>
      </c>
      <c r="F13" s="159"/>
      <c r="G13" s="97"/>
      <c r="H13" s="126" t="s">
        <v>148</v>
      </c>
      <c r="I13" s="37" t="s">
        <v>93</v>
      </c>
      <c r="J13" s="77">
        <v>1400</v>
      </c>
      <c r="K13" s="392"/>
      <c r="L13" s="97"/>
      <c r="M13" s="131" t="s">
        <v>741</v>
      </c>
      <c r="N13" s="207"/>
      <c r="O13" s="519">
        <v>300</v>
      </c>
      <c r="P13" s="159"/>
      <c r="Q13" s="97"/>
      <c r="R13" s="126" t="s">
        <v>148</v>
      </c>
      <c r="S13" s="37" t="s">
        <v>92</v>
      </c>
      <c r="T13" s="11"/>
      <c r="U13" s="151"/>
      <c r="V13" s="97"/>
      <c r="W13" s="131" t="s">
        <v>145</v>
      </c>
      <c r="X13" s="207"/>
      <c r="Y13" s="511">
        <v>400</v>
      </c>
      <c r="Z13" s="159"/>
    </row>
    <row r="14" spans="1:26" s="200" customFormat="1" ht="14.25" customHeight="1">
      <c r="A14" s="210"/>
      <c r="B14" s="210"/>
      <c r="C14" s="132" t="s">
        <v>146</v>
      </c>
      <c r="D14" s="57" t="s">
        <v>665</v>
      </c>
      <c r="E14" s="512">
        <v>2350</v>
      </c>
      <c r="F14" s="99"/>
      <c r="G14" s="98"/>
      <c r="H14" s="126" t="s">
        <v>258</v>
      </c>
      <c r="I14" s="37" t="s">
        <v>93</v>
      </c>
      <c r="J14" s="77">
        <v>1550</v>
      </c>
      <c r="K14" s="165"/>
      <c r="L14" s="98"/>
      <c r="M14" s="126" t="s">
        <v>147</v>
      </c>
      <c r="N14" s="114"/>
      <c r="O14" s="518">
        <v>450</v>
      </c>
      <c r="P14" s="99"/>
      <c r="Q14" s="98"/>
      <c r="R14" s="126" t="s">
        <v>150</v>
      </c>
      <c r="S14" s="37" t="s">
        <v>92</v>
      </c>
      <c r="T14" s="77"/>
      <c r="U14" s="154"/>
      <c r="V14" s="98"/>
      <c r="W14" s="126"/>
      <c r="X14" s="114"/>
      <c r="Y14" s="77"/>
      <c r="Z14" s="154"/>
    </row>
    <row r="15" spans="1:26" s="200" customFormat="1" ht="14.25" customHeight="1">
      <c r="A15" s="210"/>
      <c r="B15" s="210"/>
      <c r="C15" s="132" t="s">
        <v>149</v>
      </c>
      <c r="D15" s="57" t="s">
        <v>665</v>
      </c>
      <c r="E15" s="512">
        <v>1500</v>
      </c>
      <c r="F15" s="99"/>
      <c r="G15" s="98"/>
      <c r="H15" s="126" t="s">
        <v>151</v>
      </c>
      <c r="I15" s="162" t="s">
        <v>685</v>
      </c>
      <c r="J15" s="77">
        <v>1900</v>
      </c>
      <c r="K15" s="165"/>
      <c r="L15" s="98"/>
      <c r="M15" s="126" t="s">
        <v>151</v>
      </c>
      <c r="N15" s="36" t="s">
        <v>77</v>
      </c>
      <c r="O15" s="393"/>
      <c r="P15" s="154"/>
      <c r="Q15" s="98"/>
      <c r="R15" s="126" t="s">
        <v>151</v>
      </c>
      <c r="S15" s="37" t="s">
        <v>78</v>
      </c>
      <c r="T15" s="77"/>
      <c r="U15" s="154"/>
      <c r="V15" s="98"/>
      <c r="W15" s="126"/>
      <c r="X15" s="114"/>
      <c r="Y15" s="77"/>
      <c r="Z15" s="154"/>
    </row>
    <row r="16" spans="1:26" s="200" customFormat="1" ht="14.25" customHeight="1">
      <c r="A16" s="210"/>
      <c r="B16" s="210"/>
      <c r="C16" s="132" t="s">
        <v>150</v>
      </c>
      <c r="D16" s="57" t="s">
        <v>665</v>
      </c>
      <c r="E16" s="510">
        <v>2650</v>
      </c>
      <c r="F16" s="99"/>
      <c r="G16" s="98"/>
      <c r="H16" s="126" t="s">
        <v>146</v>
      </c>
      <c r="I16" s="37" t="s">
        <v>93</v>
      </c>
      <c r="J16" s="77">
        <v>1850</v>
      </c>
      <c r="K16" s="165"/>
      <c r="L16" s="98"/>
      <c r="O16" s="393"/>
      <c r="P16" s="154"/>
      <c r="Q16" s="98"/>
      <c r="R16" s="126" t="s">
        <v>146</v>
      </c>
      <c r="S16" s="37" t="s">
        <v>92</v>
      </c>
      <c r="T16" s="77"/>
      <c r="U16" s="154"/>
      <c r="V16" s="98"/>
      <c r="W16" s="126"/>
      <c r="X16" s="114"/>
      <c r="Y16" s="77"/>
      <c r="Z16" s="154"/>
    </row>
    <row r="17" spans="1:26" s="200" customFormat="1" ht="14.25" customHeight="1">
      <c r="A17" s="210"/>
      <c r="B17" s="210"/>
      <c r="C17" s="132" t="s">
        <v>148</v>
      </c>
      <c r="D17" s="508" t="s">
        <v>665</v>
      </c>
      <c r="E17" s="516">
        <v>2150</v>
      </c>
      <c r="F17" s="99"/>
      <c r="G17" s="98"/>
      <c r="H17" s="126" t="s">
        <v>319</v>
      </c>
      <c r="I17" s="37" t="s">
        <v>93</v>
      </c>
      <c r="J17" s="77">
        <v>1650</v>
      </c>
      <c r="K17" s="165"/>
      <c r="L17" s="98"/>
      <c r="M17" s="126"/>
      <c r="N17" s="114"/>
      <c r="O17" s="393"/>
      <c r="P17" s="154"/>
      <c r="Q17" s="98"/>
      <c r="R17" s="126" t="s">
        <v>319</v>
      </c>
      <c r="S17" s="37" t="s">
        <v>92</v>
      </c>
      <c r="T17" s="77"/>
      <c r="U17" s="154"/>
      <c r="V17" s="98"/>
      <c r="W17" s="126"/>
      <c r="X17" s="114"/>
      <c r="Y17" s="77"/>
      <c r="Z17" s="154"/>
    </row>
    <row r="18" spans="1:26" s="200" customFormat="1" ht="14.25" customHeight="1">
      <c r="A18" s="210"/>
      <c r="B18" s="210"/>
      <c r="E18" s="517"/>
      <c r="F18" s="99"/>
      <c r="G18" s="98"/>
      <c r="J18" s="495"/>
      <c r="K18" s="165"/>
      <c r="L18" s="98"/>
      <c r="M18" s="126"/>
      <c r="N18" s="114"/>
      <c r="O18" s="393"/>
      <c r="P18" s="154"/>
      <c r="Q18" s="98"/>
      <c r="T18" s="77"/>
      <c r="U18" s="154"/>
      <c r="V18" s="98"/>
      <c r="W18" s="126"/>
      <c r="X18" s="114"/>
      <c r="Y18" s="77"/>
      <c r="Z18" s="154"/>
    </row>
    <row r="19" spans="1:26" s="200" customFormat="1" ht="14.25" customHeight="1">
      <c r="A19" s="210"/>
      <c r="B19" s="210"/>
      <c r="C19" s="132" t="s">
        <v>152</v>
      </c>
      <c r="D19" s="509" t="s">
        <v>671</v>
      </c>
      <c r="E19" s="518">
        <v>600</v>
      </c>
      <c r="F19" s="99"/>
      <c r="G19" s="98"/>
      <c r="H19" s="126" t="s">
        <v>152</v>
      </c>
      <c r="I19" s="36" t="s">
        <v>83</v>
      </c>
      <c r="J19" s="77"/>
      <c r="K19" s="165"/>
      <c r="L19" s="98"/>
      <c r="M19" s="126" t="s">
        <v>152</v>
      </c>
      <c r="N19" s="36" t="s">
        <v>81</v>
      </c>
      <c r="O19" s="393"/>
      <c r="P19" s="154"/>
      <c r="Q19" s="98"/>
      <c r="R19" s="126" t="s">
        <v>152</v>
      </c>
      <c r="S19" s="36" t="s">
        <v>82</v>
      </c>
      <c r="T19" s="77"/>
      <c r="U19" s="154"/>
      <c r="V19" s="98"/>
      <c r="W19" s="214"/>
      <c r="X19" s="215"/>
      <c r="Y19" s="77"/>
      <c r="Z19" s="154"/>
    </row>
    <row r="20" spans="1:26" s="200" customFormat="1" ht="14.25" customHeight="1">
      <c r="A20" s="209"/>
      <c r="B20" s="210"/>
      <c r="C20" s="132" t="s">
        <v>547</v>
      </c>
      <c r="D20" s="162" t="s">
        <v>671</v>
      </c>
      <c r="E20" s="512">
        <v>1600</v>
      </c>
      <c r="F20" s="99"/>
      <c r="G20" s="98"/>
      <c r="H20" s="126" t="s">
        <v>547</v>
      </c>
      <c r="I20" s="162" t="s">
        <v>672</v>
      </c>
      <c r="J20" s="77"/>
      <c r="K20" s="165"/>
      <c r="L20" s="98"/>
      <c r="M20" s="126" t="s">
        <v>547</v>
      </c>
      <c r="N20" s="36" t="s">
        <v>549</v>
      </c>
      <c r="O20" s="393"/>
      <c r="P20" s="154"/>
      <c r="Q20" s="98"/>
      <c r="R20" s="126" t="s">
        <v>547</v>
      </c>
      <c r="S20" s="36" t="s">
        <v>550</v>
      </c>
      <c r="T20" s="77"/>
      <c r="U20" s="154"/>
      <c r="V20" s="98"/>
      <c r="W20" s="126"/>
      <c r="X20" s="114"/>
      <c r="Y20" s="77"/>
      <c r="Z20" s="154"/>
    </row>
    <row r="21" spans="1:26" s="79" customFormat="1" ht="14.25" customHeight="1">
      <c r="A21" s="209"/>
      <c r="B21" s="210"/>
      <c r="C21" s="138" t="s">
        <v>232</v>
      </c>
      <c r="D21" s="162" t="s">
        <v>671</v>
      </c>
      <c r="E21" s="512">
        <v>900</v>
      </c>
      <c r="F21" s="99"/>
      <c r="G21" s="98"/>
      <c r="H21" s="126" t="s">
        <v>233</v>
      </c>
      <c r="I21" s="36" t="s">
        <v>548</v>
      </c>
      <c r="J21" s="77"/>
      <c r="K21" s="165"/>
      <c r="L21" s="98"/>
      <c r="M21" s="126" t="s">
        <v>233</v>
      </c>
      <c r="N21" s="36" t="s">
        <v>549</v>
      </c>
      <c r="O21" s="393"/>
      <c r="P21" s="154"/>
      <c r="Q21" s="98"/>
      <c r="R21" s="126" t="s">
        <v>233</v>
      </c>
      <c r="S21" s="36" t="s">
        <v>550</v>
      </c>
      <c r="T21" s="77"/>
      <c r="U21" s="154"/>
      <c r="V21" s="98"/>
      <c r="W21" s="126"/>
      <c r="X21" s="114"/>
      <c r="Y21" s="77"/>
      <c r="Z21" s="154"/>
    </row>
    <row r="22" spans="1:26" ht="14.25" customHeight="1">
      <c r="A22" s="209"/>
      <c r="B22" s="210"/>
      <c r="C22" s="132" t="s">
        <v>234</v>
      </c>
      <c r="D22" s="162" t="s">
        <v>671</v>
      </c>
      <c r="E22" s="512">
        <v>700</v>
      </c>
      <c r="F22" s="99"/>
      <c r="G22" s="98"/>
      <c r="H22" s="126" t="s">
        <v>234</v>
      </c>
      <c r="I22" s="162" t="s">
        <v>672</v>
      </c>
      <c r="J22" s="77"/>
      <c r="K22" s="165"/>
      <c r="L22" s="98"/>
      <c r="M22" s="126" t="s">
        <v>234</v>
      </c>
      <c r="N22" s="36" t="s">
        <v>549</v>
      </c>
      <c r="O22" s="393"/>
      <c r="P22" s="154"/>
      <c r="Q22" s="98"/>
      <c r="R22" s="126" t="s">
        <v>234</v>
      </c>
      <c r="S22" s="36" t="s">
        <v>550</v>
      </c>
      <c r="T22" s="77"/>
      <c r="U22" s="154"/>
      <c r="V22" s="98"/>
      <c r="W22" s="126"/>
      <c r="X22" s="114"/>
      <c r="Y22" s="77"/>
      <c r="Z22" s="154"/>
    </row>
    <row r="23" spans="1:26" ht="14.25" customHeight="1">
      <c r="A23" s="397"/>
      <c r="B23" s="210"/>
      <c r="C23" s="132" t="s">
        <v>551</v>
      </c>
      <c r="D23" s="162" t="s">
        <v>671</v>
      </c>
      <c r="E23" s="512">
        <v>1050</v>
      </c>
      <c r="F23" s="99"/>
      <c r="G23" s="98"/>
      <c r="H23" s="126" t="s">
        <v>551</v>
      </c>
      <c r="I23" s="162" t="s">
        <v>672</v>
      </c>
      <c r="J23" s="77"/>
      <c r="K23" s="165"/>
      <c r="L23" s="98"/>
      <c r="M23" s="126" t="s">
        <v>551</v>
      </c>
      <c r="N23" s="36" t="s">
        <v>549</v>
      </c>
      <c r="O23" s="393"/>
      <c r="P23" s="154"/>
      <c r="Q23" s="98"/>
      <c r="R23" s="126" t="s">
        <v>551</v>
      </c>
      <c r="S23" s="36" t="s">
        <v>550</v>
      </c>
      <c r="T23" s="77"/>
      <c r="U23" s="154"/>
      <c r="V23" s="98"/>
      <c r="W23" s="126" t="s">
        <v>551</v>
      </c>
      <c r="X23" s="114"/>
      <c r="Y23" s="77">
        <v>150</v>
      </c>
      <c r="Z23" s="99"/>
    </row>
    <row r="24" spans="1:26" s="200" customFormat="1" ht="14.25" customHeight="1">
      <c r="A24" s="241"/>
      <c r="B24" s="241"/>
      <c r="C24" s="140" t="s">
        <v>722</v>
      </c>
      <c r="D24" s="141"/>
      <c r="E24" s="76">
        <f>SUM(E13:E23)</f>
        <v>15950</v>
      </c>
      <c r="F24" s="394">
        <f>SUM(F13:F23)</f>
        <v>0</v>
      </c>
      <c r="G24" s="139"/>
      <c r="H24" s="143" t="s">
        <v>722</v>
      </c>
      <c r="I24" s="141"/>
      <c r="J24" s="76">
        <f>SUM(J13:J23)</f>
        <v>8350</v>
      </c>
      <c r="K24" s="76">
        <f>SUM(K13:K23)</f>
        <v>0</v>
      </c>
      <c r="L24" s="139"/>
      <c r="M24" s="143" t="s">
        <v>722</v>
      </c>
      <c r="N24" s="141"/>
      <c r="O24" s="395">
        <f>SUM(O13:O23)</f>
        <v>750</v>
      </c>
      <c r="P24" s="76">
        <f>SUM(P13:P23)</f>
        <v>0</v>
      </c>
      <c r="Q24" s="139"/>
      <c r="R24" s="143"/>
      <c r="S24" s="141"/>
      <c r="T24" s="76"/>
      <c r="U24" s="76">
        <f>SUM(U13:U23)</f>
        <v>0</v>
      </c>
      <c r="V24" s="139"/>
      <c r="W24" s="143" t="s">
        <v>722</v>
      </c>
      <c r="X24" s="141"/>
      <c r="Y24" s="76">
        <f>SUM(Y13:Y23)</f>
        <v>550</v>
      </c>
      <c r="Z24" s="394">
        <f>SUM(Z13:Z23)</f>
        <v>0</v>
      </c>
    </row>
    <row r="25" spans="1:26" s="200" customFormat="1" ht="24.75" customHeight="1">
      <c r="A25" s="169"/>
      <c r="B25" s="169"/>
      <c r="C25" s="201" t="s">
        <v>721</v>
      </c>
      <c r="D25" s="201"/>
      <c r="E25" s="201"/>
      <c r="F25" s="201"/>
      <c r="G25" s="169"/>
      <c r="H25" s="180"/>
      <c r="I25" s="202" t="s">
        <v>230</v>
      </c>
      <c r="J25" s="566">
        <f>SUM(E34,J34,O34,T34,Y34)</f>
        <v>12150</v>
      </c>
      <c r="K25" s="566"/>
      <c r="L25" s="180"/>
      <c r="M25" s="56" t="s">
        <v>231</v>
      </c>
      <c r="N25" s="169"/>
      <c r="O25" s="79"/>
      <c r="P25" s="169"/>
      <c r="Q25" s="169"/>
      <c r="R25" s="169"/>
      <c r="S25" s="169"/>
      <c r="T25" s="79"/>
      <c r="U25" s="169"/>
      <c r="V25" s="169"/>
      <c r="W25" s="169"/>
      <c r="X25" s="169"/>
      <c r="Y25" s="79"/>
      <c r="Z25" s="169"/>
    </row>
    <row r="26" spans="1:26" ht="14.25" customHeight="1">
      <c r="A26" s="186" t="s">
        <v>6</v>
      </c>
      <c r="B26" s="542" t="s">
        <v>7</v>
      </c>
      <c r="C26" s="545"/>
      <c r="D26" s="545"/>
      <c r="E26" s="545"/>
      <c r="F26" s="187" t="s">
        <v>333</v>
      </c>
      <c r="G26" s="542" t="s">
        <v>10</v>
      </c>
      <c r="H26" s="545"/>
      <c r="I26" s="545"/>
      <c r="J26" s="545"/>
      <c r="K26" s="187" t="s">
        <v>333</v>
      </c>
      <c r="L26" s="545" t="s">
        <v>8</v>
      </c>
      <c r="M26" s="545"/>
      <c r="N26" s="545"/>
      <c r="O26" s="545"/>
      <c r="P26" s="187" t="s">
        <v>333</v>
      </c>
      <c r="Q26" s="542" t="s">
        <v>9</v>
      </c>
      <c r="R26" s="545"/>
      <c r="S26" s="545"/>
      <c r="T26" s="545"/>
      <c r="U26" s="187" t="s">
        <v>333</v>
      </c>
      <c r="V26" s="542" t="s">
        <v>11</v>
      </c>
      <c r="W26" s="545"/>
      <c r="X26" s="545"/>
      <c r="Y26" s="545"/>
      <c r="Z26" s="187" t="s">
        <v>333</v>
      </c>
    </row>
    <row r="27" spans="1:26" s="200" customFormat="1" ht="14.25" customHeight="1">
      <c r="A27" s="398"/>
      <c r="B27" s="224"/>
      <c r="C27" s="399" t="s">
        <v>552</v>
      </c>
      <c r="D27" s="32" t="s">
        <v>667</v>
      </c>
      <c r="E27" s="84">
        <v>2850</v>
      </c>
      <c r="F27" s="160"/>
      <c r="G27" s="96"/>
      <c r="H27" s="149" t="s">
        <v>552</v>
      </c>
      <c r="I27" s="42" t="s">
        <v>553</v>
      </c>
      <c r="J27" s="84">
        <v>1500</v>
      </c>
      <c r="K27" s="400"/>
      <c r="L27" s="96"/>
      <c r="M27" s="149" t="s">
        <v>554</v>
      </c>
      <c r="N27" s="42" t="s">
        <v>555</v>
      </c>
      <c r="O27" s="84"/>
      <c r="P27" s="150"/>
      <c r="Q27" s="96"/>
      <c r="R27" s="149" t="s">
        <v>552</v>
      </c>
      <c r="S27" s="42" t="s">
        <v>556</v>
      </c>
      <c r="T27" s="84"/>
      <c r="U27" s="150"/>
      <c r="V27" s="96"/>
      <c r="W27" s="149" t="s">
        <v>153</v>
      </c>
      <c r="X27" s="227"/>
      <c r="Y27" s="84">
        <v>100</v>
      </c>
      <c r="Z27" s="160"/>
    </row>
    <row r="28" spans="1:26" s="200" customFormat="1" ht="14.25" customHeight="1">
      <c r="A28" s="401"/>
      <c r="B28" s="210"/>
      <c r="C28" s="132" t="s">
        <v>557</v>
      </c>
      <c r="D28" s="37" t="s">
        <v>667</v>
      </c>
      <c r="E28" s="77">
        <v>1350</v>
      </c>
      <c r="F28" s="99"/>
      <c r="G28" s="98"/>
      <c r="H28" s="126" t="s">
        <v>558</v>
      </c>
      <c r="I28" s="37" t="s">
        <v>553</v>
      </c>
      <c r="J28" s="77">
        <v>400</v>
      </c>
      <c r="K28" s="165"/>
      <c r="L28" s="98"/>
      <c r="M28" s="126" t="s">
        <v>558</v>
      </c>
      <c r="N28" s="37" t="s">
        <v>555</v>
      </c>
      <c r="O28" s="77"/>
      <c r="P28" s="154"/>
      <c r="Q28" s="98"/>
      <c r="R28" s="126" t="s">
        <v>557</v>
      </c>
      <c r="S28" s="37" t="s">
        <v>556</v>
      </c>
      <c r="T28" s="77"/>
      <c r="U28" s="154"/>
      <c r="V28" s="98"/>
      <c r="W28" s="155"/>
      <c r="X28" s="114"/>
      <c r="Y28" s="77"/>
      <c r="Z28" s="154"/>
    </row>
    <row r="29" spans="1:26" s="200" customFormat="1" ht="14.25" customHeight="1">
      <c r="A29" s="402"/>
      <c r="B29" s="352"/>
      <c r="C29" s="353" t="s">
        <v>559</v>
      </c>
      <c r="D29" s="162" t="s">
        <v>670</v>
      </c>
      <c r="E29" s="83">
        <v>2650</v>
      </c>
      <c r="F29" s="355"/>
      <c r="G29" s="352"/>
      <c r="H29" s="403" t="s">
        <v>559</v>
      </c>
      <c r="I29" s="36" t="s">
        <v>448</v>
      </c>
      <c r="J29" s="83"/>
      <c r="K29" s="404"/>
      <c r="L29" s="356"/>
      <c r="M29" s="147" t="s">
        <v>559</v>
      </c>
      <c r="N29" s="36" t="s">
        <v>449</v>
      </c>
      <c r="O29" s="83"/>
      <c r="P29" s="357"/>
      <c r="Q29" s="356"/>
      <c r="R29" s="147" t="s">
        <v>559</v>
      </c>
      <c r="S29" s="36" t="s">
        <v>450</v>
      </c>
      <c r="T29" s="83"/>
      <c r="U29" s="357"/>
      <c r="V29" s="356"/>
      <c r="W29" s="391"/>
      <c r="X29" s="354"/>
      <c r="Y29" s="83"/>
      <c r="Z29" s="357"/>
    </row>
    <row r="30" spans="1:26" s="200" customFormat="1" ht="14.25" customHeight="1">
      <c r="A30" s="401"/>
      <c r="B30" s="210"/>
      <c r="C30" s="132" t="s">
        <v>561</v>
      </c>
      <c r="D30" s="162" t="s">
        <v>671</v>
      </c>
      <c r="E30" s="512">
        <v>1050</v>
      </c>
      <c r="F30" s="99"/>
      <c r="G30" s="98"/>
      <c r="H30" s="126" t="s">
        <v>260</v>
      </c>
      <c r="I30" s="36" t="s">
        <v>548</v>
      </c>
      <c r="J30" s="77"/>
      <c r="K30" s="405"/>
      <c r="L30" s="98"/>
      <c r="M30" s="126" t="s">
        <v>561</v>
      </c>
      <c r="N30" s="36" t="s">
        <v>549</v>
      </c>
      <c r="O30" s="77"/>
      <c r="P30" s="154"/>
      <c r="Q30" s="98"/>
      <c r="R30" s="126" t="s">
        <v>561</v>
      </c>
      <c r="S30" s="36" t="s">
        <v>550</v>
      </c>
      <c r="T30" s="77"/>
      <c r="U30" s="154"/>
      <c r="V30" s="98"/>
      <c r="W30" s="155"/>
      <c r="X30" s="114"/>
      <c r="Y30" s="77"/>
      <c r="Z30" s="154"/>
    </row>
    <row r="31" spans="1:26" s="200" customFormat="1" ht="14.25" customHeight="1">
      <c r="A31" s="406"/>
      <c r="B31" s="352"/>
      <c r="C31" s="353" t="s">
        <v>562</v>
      </c>
      <c r="D31" s="162" t="s">
        <v>671</v>
      </c>
      <c r="E31" s="386">
        <v>500</v>
      </c>
      <c r="F31" s="355"/>
      <c r="G31" s="356"/>
      <c r="H31" s="147" t="s">
        <v>562</v>
      </c>
      <c r="I31" s="44" t="s">
        <v>686</v>
      </c>
      <c r="J31" s="83"/>
      <c r="K31" s="407"/>
      <c r="L31" s="356"/>
      <c r="M31" s="147" t="s">
        <v>562</v>
      </c>
      <c r="N31" s="44" t="s">
        <v>549</v>
      </c>
      <c r="O31" s="83"/>
      <c r="P31" s="357"/>
      <c r="Q31" s="356"/>
      <c r="R31" s="147" t="s">
        <v>562</v>
      </c>
      <c r="S31" s="44" t="s">
        <v>550</v>
      </c>
      <c r="T31" s="83"/>
      <c r="U31" s="357"/>
      <c r="V31" s="356"/>
      <c r="W31" s="391"/>
      <c r="X31" s="354"/>
      <c r="Y31" s="83"/>
      <c r="Z31" s="357"/>
    </row>
    <row r="32" spans="1:26" s="200" customFormat="1" ht="14.25" customHeight="1">
      <c r="A32" s="401"/>
      <c r="B32" s="210"/>
      <c r="C32" s="132" t="s">
        <v>563</v>
      </c>
      <c r="D32" s="467" t="s">
        <v>682</v>
      </c>
      <c r="E32" s="212">
        <v>550</v>
      </c>
      <c r="F32" s="212"/>
      <c r="G32" s="98"/>
      <c r="H32" s="126" t="s">
        <v>563</v>
      </c>
      <c r="I32" s="36" t="s">
        <v>564</v>
      </c>
      <c r="J32" s="77"/>
      <c r="K32" s="405"/>
      <c r="L32" s="98"/>
      <c r="M32" s="126" t="s">
        <v>563</v>
      </c>
      <c r="N32" s="36" t="s">
        <v>565</v>
      </c>
      <c r="O32" s="77"/>
      <c r="P32" s="154"/>
      <c r="Q32" s="98"/>
      <c r="R32" s="126" t="s">
        <v>563</v>
      </c>
      <c r="S32" s="36" t="s">
        <v>566</v>
      </c>
      <c r="T32" s="77"/>
      <c r="U32" s="154"/>
      <c r="V32" s="98"/>
      <c r="W32" s="126" t="s">
        <v>563</v>
      </c>
      <c r="X32" s="36" t="s">
        <v>567</v>
      </c>
      <c r="Y32" s="77"/>
      <c r="Z32" s="154"/>
    </row>
    <row r="33" spans="1:26" s="200" customFormat="1" ht="14.25" customHeight="1">
      <c r="A33" s="408"/>
      <c r="B33" s="409" t="s">
        <v>568</v>
      </c>
      <c r="C33" s="234" t="s">
        <v>569</v>
      </c>
      <c r="D33" s="162" t="s">
        <v>671</v>
      </c>
      <c r="E33" s="80">
        <v>1200</v>
      </c>
      <c r="F33" s="102"/>
      <c r="G33" s="142"/>
      <c r="H33" s="134" t="s">
        <v>569</v>
      </c>
      <c r="I33" s="45" t="s">
        <v>548</v>
      </c>
      <c r="J33" s="80"/>
      <c r="K33" s="410"/>
      <c r="L33" s="142"/>
      <c r="M33" s="134" t="s">
        <v>569</v>
      </c>
      <c r="N33" s="45" t="s">
        <v>549</v>
      </c>
      <c r="O33" s="80"/>
      <c r="P33" s="213"/>
      <c r="Q33" s="142"/>
      <c r="R33" s="134" t="s">
        <v>569</v>
      </c>
      <c r="S33" s="45" t="s">
        <v>550</v>
      </c>
      <c r="T33" s="80"/>
      <c r="U33" s="213"/>
      <c r="V33" s="142"/>
      <c r="W33" s="411"/>
      <c r="X33" s="412"/>
      <c r="Y33" s="80"/>
      <c r="Z33" s="213"/>
    </row>
    <row r="34" spans="1:26" ht="14.25" customHeight="1">
      <c r="A34" s="241"/>
      <c r="B34" s="241"/>
      <c r="C34" s="140" t="s">
        <v>722</v>
      </c>
      <c r="D34" s="141"/>
      <c r="E34" s="76">
        <f>SUM(E27:E33)</f>
        <v>10150</v>
      </c>
      <c r="F34" s="394">
        <f>SUM(F27:F33)</f>
        <v>0</v>
      </c>
      <c r="G34" s="139"/>
      <c r="H34" s="143" t="s">
        <v>722</v>
      </c>
      <c r="I34" s="141"/>
      <c r="J34" s="76">
        <f>SUM(J27:J33)</f>
        <v>1900</v>
      </c>
      <c r="K34" s="76">
        <f>SUM(K27:K33)</f>
        <v>0</v>
      </c>
      <c r="L34" s="139"/>
      <c r="M34" s="143"/>
      <c r="N34" s="141"/>
      <c r="O34" s="76"/>
      <c r="P34" s="394">
        <f>SUM(P27:P33)</f>
        <v>0</v>
      </c>
      <c r="Q34" s="139"/>
      <c r="R34" s="143"/>
      <c r="S34" s="141"/>
      <c r="T34" s="76"/>
      <c r="U34" s="76">
        <f>SUM(U27:U33)</f>
        <v>0</v>
      </c>
      <c r="V34" s="139"/>
      <c r="W34" s="140" t="s">
        <v>722</v>
      </c>
      <c r="X34" s="141"/>
      <c r="Y34" s="76">
        <f>SUM(Y27:Y33)</f>
        <v>100</v>
      </c>
      <c r="Z34" s="394">
        <f>SUM(Z27:Z33)</f>
        <v>0</v>
      </c>
    </row>
    <row r="36" spans="1:26" ht="13.5">
      <c r="A36" s="250" t="s">
        <v>570</v>
      </c>
      <c r="B36" s="363"/>
      <c r="C36" s="415" t="s">
        <v>717</v>
      </c>
      <c r="D36" s="415"/>
      <c r="E36" s="415"/>
      <c r="F36" s="415"/>
      <c r="G36" s="278"/>
      <c r="H36" s="366"/>
      <c r="I36" s="193"/>
      <c r="J36" s="366"/>
      <c r="K36" s="278"/>
      <c r="L36" s="366"/>
      <c r="M36" s="364" t="s">
        <v>331</v>
      </c>
      <c r="N36" s="278"/>
      <c r="O36" s="366"/>
      <c r="P36" s="367"/>
      <c r="Q36" s="366"/>
      <c r="R36" s="366"/>
      <c r="S36" s="366"/>
      <c r="T36" s="367"/>
      <c r="U36" s="366"/>
      <c r="V36" s="367"/>
      <c r="W36" s="278"/>
      <c r="X36" s="278"/>
      <c r="Y36" s="193"/>
      <c r="Z36" s="194"/>
    </row>
    <row r="37" spans="1:26" ht="13.5">
      <c r="A37" s="341"/>
      <c r="B37" s="369"/>
      <c r="C37" s="416"/>
      <c r="D37" s="372"/>
      <c r="E37" s="372"/>
      <c r="F37" s="372"/>
      <c r="G37" s="168"/>
      <c r="H37" s="370"/>
      <c r="I37" s="249"/>
      <c r="J37" s="370"/>
      <c r="K37" s="168"/>
      <c r="L37" s="168"/>
      <c r="N37" s="168"/>
      <c r="O37" s="168"/>
      <c r="P37" s="373"/>
      <c r="Q37" s="372"/>
      <c r="R37" s="372"/>
      <c r="S37" s="372"/>
      <c r="T37" s="372"/>
      <c r="U37" s="372"/>
      <c r="V37" s="373"/>
      <c r="W37" s="168"/>
      <c r="X37" s="168"/>
      <c r="Y37" s="249"/>
      <c r="Z37" s="506" t="s">
        <v>729</v>
      </c>
    </row>
    <row r="38" spans="1:26" ht="13.5">
      <c r="A38" s="413"/>
      <c r="B38" s="168"/>
      <c r="C38" s="370" t="s">
        <v>308</v>
      </c>
      <c r="D38" s="418"/>
      <c r="E38" s="419"/>
      <c r="F38" s="168"/>
      <c r="G38" s="168"/>
      <c r="H38" s="370"/>
      <c r="I38" s="249"/>
      <c r="J38" s="370"/>
      <c r="K38" s="168"/>
      <c r="L38" s="168"/>
      <c r="M38" s="249"/>
      <c r="N38" s="168"/>
      <c r="O38" s="168"/>
      <c r="P38" s="168"/>
      <c r="Q38" s="168"/>
      <c r="R38" s="249"/>
      <c r="S38" s="168"/>
      <c r="T38" s="249"/>
      <c r="U38" s="168"/>
      <c r="V38" s="168"/>
      <c r="W38" s="168"/>
      <c r="X38" s="168"/>
      <c r="Y38" s="249"/>
      <c r="Z38" s="417"/>
    </row>
    <row r="39" spans="1:26" ht="13.5">
      <c r="A39" s="199"/>
      <c r="B39" s="310"/>
      <c r="C39" s="414"/>
      <c r="D39" s="281"/>
      <c r="E39" s="344"/>
      <c r="F39" s="310"/>
      <c r="G39" s="310"/>
      <c r="H39" s="378"/>
      <c r="I39" s="309"/>
      <c r="J39" s="310"/>
      <c r="K39" s="310"/>
      <c r="L39" s="310"/>
      <c r="M39" s="309"/>
      <c r="N39" s="310"/>
      <c r="O39" s="310"/>
      <c r="P39" s="310"/>
      <c r="Q39" s="310"/>
      <c r="R39" s="309"/>
      <c r="S39" s="310"/>
      <c r="T39" s="309"/>
      <c r="U39" s="310"/>
      <c r="V39" s="310"/>
      <c r="W39" s="310"/>
      <c r="X39" s="310"/>
      <c r="Y39" s="309"/>
      <c r="Z39" s="312"/>
    </row>
    <row r="40" ht="13.5">
      <c r="A40" s="500" t="str">
        <f>'P1表紙'!A40</f>
        <v>平成29年前期（6月1日以降）</v>
      </c>
    </row>
  </sheetData>
  <sheetProtection/>
  <mergeCells count="26">
    <mergeCell ref="B26:E26"/>
    <mergeCell ref="V26:Y26"/>
    <mergeCell ref="J25:K25"/>
    <mergeCell ref="B12:E12"/>
    <mergeCell ref="V6:Y6"/>
    <mergeCell ref="G6:J6"/>
    <mergeCell ref="G12:J12"/>
    <mergeCell ref="G26:J26"/>
    <mergeCell ref="B6:E6"/>
    <mergeCell ref="L26:O26"/>
    <mergeCell ref="J11:K11"/>
    <mergeCell ref="Q6:T6"/>
    <mergeCell ref="B3:F4"/>
    <mergeCell ref="S3:W3"/>
    <mergeCell ref="Y4:Z4"/>
    <mergeCell ref="C11:E11"/>
    <mergeCell ref="A1:Z1"/>
    <mergeCell ref="Q26:T26"/>
    <mergeCell ref="I4:P4"/>
    <mergeCell ref="J5:K5"/>
    <mergeCell ref="L6:O6"/>
    <mergeCell ref="Q12:T12"/>
    <mergeCell ref="L12:O12"/>
    <mergeCell ref="S4:U4"/>
    <mergeCell ref="V12:Y12"/>
    <mergeCell ref="I3:P3"/>
  </mergeCells>
  <dataValidations count="1">
    <dataValidation allowBlank="1" showInputMessage="1" sqref="C36:C37 A6:IV6 A26:IV26 A12:IV12 A40"/>
  </dataValidations>
  <printOptions horizontalCentered="1" verticalCentered="1"/>
  <pageMargins left="0.3937007874015748" right="0.2755905511811024" top="0.4724409448818898" bottom="0.3937007874015748" header="0" footer="0.1968503937007874"/>
  <pageSetup cellComments="asDisplayed" fitToHeight="1" fitToWidth="1" horizontalDpi="300" verticalDpi="300" orientation="landscape" paperSize="9" scale="92" r:id="rId2"/>
  <headerFooter alignWithMargins="0">
    <oddFooter>&amp;L&amp;8　　　　　　　　　　　　　　　　　　　　　&amp;CＰ８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view="pageBreakPreview" zoomScaleSheetLayoutView="100" zoomScalePageLayoutView="0" workbookViewId="0" topLeftCell="A7">
      <selection activeCell="H13" sqref="H13"/>
    </sheetView>
  </sheetViews>
  <sheetFormatPr defaultColWidth="9.00390625" defaultRowHeight="13.5"/>
  <cols>
    <col min="1" max="1" width="8.125" style="169" customWidth="1"/>
    <col min="2" max="2" width="1.875" style="200" customWidth="1"/>
    <col min="3" max="3" width="10.00390625" style="266" customWidth="1"/>
    <col min="4" max="4" width="1.875" style="266" customWidth="1"/>
    <col min="5" max="5" width="6.875" style="267" customWidth="1"/>
    <col min="6" max="6" width="6.875" style="169" customWidth="1"/>
    <col min="7" max="7" width="1.875" style="169" customWidth="1"/>
    <col min="8" max="8" width="10.00390625" style="169" customWidth="1"/>
    <col min="9" max="9" width="2.125" style="169" customWidth="1"/>
    <col min="10" max="10" width="6.875" style="79" customWidth="1"/>
    <col min="11" max="11" width="6.875" style="169" customWidth="1"/>
    <col min="12" max="12" width="0.37109375" style="169" customWidth="1"/>
    <col min="13" max="13" width="10.00390625" style="169" customWidth="1"/>
    <col min="14" max="14" width="2.125" style="169" customWidth="1"/>
    <col min="15" max="15" width="6.875" style="79" customWidth="1"/>
    <col min="16" max="16" width="6.875" style="169" customWidth="1"/>
    <col min="17" max="17" width="0.37109375" style="200" customWidth="1"/>
    <col min="18" max="18" width="10.00390625" style="169" customWidth="1"/>
    <col min="19" max="19" width="2.125" style="169" customWidth="1"/>
    <col min="20" max="20" width="6.875" style="79" customWidth="1"/>
    <col min="21" max="21" width="6.875" style="169" customWidth="1"/>
    <col min="22" max="22" width="0.37109375" style="169" customWidth="1"/>
    <col min="23" max="23" width="10.00390625" style="169" customWidth="1"/>
    <col min="24" max="24" width="2.125" style="169" customWidth="1"/>
    <col min="25" max="25" width="6.875" style="79" customWidth="1"/>
    <col min="26" max="26" width="6.875" style="169" customWidth="1"/>
    <col min="27" max="16384" width="9.00390625" style="169" customWidth="1"/>
  </cols>
  <sheetData>
    <row r="1" spans="1:26" ht="17.25" customHeight="1">
      <c r="A1" s="568" t="s">
        <v>731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</row>
    <row r="2" ht="4.5" customHeight="1"/>
    <row r="3" spans="1:27" ht="24.75" customHeight="1">
      <c r="A3" s="188" t="s">
        <v>0</v>
      </c>
      <c r="B3" s="528" t="s">
        <v>302</v>
      </c>
      <c r="C3" s="528"/>
      <c r="D3" s="528"/>
      <c r="E3" s="528"/>
      <c r="F3" s="528"/>
      <c r="G3" s="189"/>
      <c r="H3" s="190" t="s">
        <v>1</v>
      </c>
      <c r="I3" s="543"/>
      <c r="J3" s="543"/>
      <c r="K3" s="543"/>
      <c r="L3" s="543"/>
      <c r="M3" s="543"/>
      <c r="N3" s="543"/>
      <c r="O3" s="543"/>
      <c r="P3" s="543"/>
      <c r="Q3" s="191"/>
      <c r="R3" s="190" t="s">
        <v>301</v>
      </c>
      <c r="S3" s="569"/>
      <c r="T3" s="569"/>
      <c r="U3" s="569"/>
      <c r="V3" s="569"/>
      <c r="W3" s="570"/>
      <c r="X3" s="192" t="s">
        <v>571</v>
      </c>
      <c r="Y3" s="193"/>
      <c r="Z3" s="194"/>
      <c r="AA3" s="168"/>
    </row>
    <row r="4" spans="1:27" ht="24.75" customHeight="1">
      <c r="A4" s="199"/>
      <c r="B4" s="530"/>
      <c r="C4" s="530"/>
      <c r="D4" s="530"/>
      <c r="E4" s="530"/>
      <c r="F4" s="530"/>
      <c r="G4" s="196"/>
      <c r="H4" s="190" t="s">
        <v>2</v>
      </c>
      <c r="I4" s="543"/>
      <c r="J4" s="543"/>
      <c r="K4" s="543"/>
      <c r="L4" s="543"/>
      <c r="M4" s="543"/>
      <c r="N4" s="543"/>
      <c r="O4" s="543"/>
      <c r="P4" s="543"/>
      <c r="Q4" s="191"/>
      <c r="R4" s="190" t="s">
        <v>3</v>
      </c>
      <c r="S4" s="567">
        <f>SUM(F14,P14,Z14,F18,P18,F31,P31,U31,Z31,F39,P39,U39,Z39)</f>
        <v>0</v>
      </c>
      <c r="T4" s="567"/>
      <c r="U4" s="567"/>
      <c r="V4" s="197"/>
      <c r="W4" s="198" t="s">
        <v>231</v>
      </c>
      <c r="X4" s="199"/>
      <c r="Y4" s="547"/>
      <c r="Z4" s="548"/>
      <c r="AA4" s="168"/>
    </row>
    <row r="5" spans="2:26" ht="18" customHeight="1">
      <c r="B5" s="169"/>
      <c r="C5" s="201" t="s">
        <v>261</v>
      </c>
      <c r="D5" s="201"/>
      <c r="E5" s="201"/>
      <c r="F5" s="201"/>
      <c r="H5" s="180"/>
      <c r="I5" s="202" t="s">
        <v>230</v>
      </c>
      <c r="J5" s="566">
        <f>SUM(E14,J14,O14,T14,Y14)</f>
        <v>25550</v>
      </c>
      <c r="K5" s="566"/>
      <c r="L5" s="180"/>
      <c r="M5" s="56" t="s">
        <v>231</v>
      </c>
      <c r="Q5" s="169"/>
      <c r="Z5" s="203"/>
    </row>
    <row r="6" spans="1:26" ht="13.5" customHeight="1">
      <c r="A6" s="186" t="s">
        <v>6</v>
      </c>
      <c r="B6" s="542" t="s">
        <v>7</v>
      </c>
      <c r="C6" s="545"/>
      <c r="D6" s="545"/>
      <c r="E6" s="545"/>
      <c r="F6" s="187" t="s">
        <v>333</v>
      </c>
      <c r="G6" s="542" t="s">
        <v>10</v>
      </c>
      <c r="H6" s="545"/>
      <c r="I6" s="545"/>
      <c r="J6" s="545"/>
      <c r="K6" s="187" t="s">
        <v>333</v>
      </c>
      <c r="L6" s="545" t="s">
        <v>8</v>
      </c>
      <c r="M6" s="545"/>
      <c r="N6" s="545"/>
      <c r="O6" s="545"/>
      <c r="P6" s="187" t="s">
        <v>333</v>
      </c>
      <c r="Q6" s="542" t="s">
        <v>9</v>
      </c>
      <c r="R6" s="545"/>
      <c r="S6" s="545"/>
      <c r="T6" s="545"/>
      <c r="U6" s="187" t="s">
        <v>333</v>
      </c>
      <c r="V6" s="542" t="s">
        <v>11</v>
      </c>
      <c r="W6" s="545"/>
      <c r="X6" s="545"/>
      <c r="Y6" s="545"/>
      <c r="Z6" s="187" t="s">
        <v>333</v>
      </c>
    </row>
    <row r="7" spans="1:26" ht="13.5">
      <c r="A7" s="205"/>
      <c r="B7" s="348"/>
      <c r="C7" s="206" t="s">
        <v>572</v>
      </c>
      <c r="D7" s="32" t="s">
        <v>667</v>
      </c>
      <c r="E7" s="11">
        <v>4550</v>
      </c>
      <c r="F7" s="159"/>
      <c r="G7" s="97"/>
      <c r="H7" s="131" t="s">
        <v>377</v>
      </c>
      <c r="I7" s="32" t="s">
        <v>573</v>
      </c>
      <c r="J7" s="11"/>
      <c r="K7" s="420"/>
      <c r="L7" s="97"/>
      <c r="M7" s="131" t="s">
        <v>377</v>
      </c>
      <c r="N7" s="32" t="s">
        <v>574</v>
      </c>
      <c r="O7" s="11">
        <v>900</v>
      </c>
      <c r="P7" s="159"/>
      <c r="Q7" s="97"/>
      <c r="R7" s="131" t="s">
        <v>572</v>
      </c>
      <c r="S7" s="32" t="s">
        <v>575</v>
      </c>
      <c r="T7" s="11"/>
      <c r="U7" s="151"/>
      <c r="V7" s="97"/>
      <c r="W7" s="131" t="s">
        <v>154</v>
      </c>
      <c r="X7" s="207"/>
      <c r="Y7" s="11">
        <v>650</v>
      </c>
      <c r="Z7" s="159"/>
    </row>
    <row r="8" spans="1:26" ht="13.5">
      <c r="A8" s="210"/>
      <c r="B8" s="210"/>
      <c r="C8" s="132" t="s">
        <v>576</v>
      </c>
      <c r="D8" s="37" t="s">
        <v>667</v>
      </c>
      <c r="E8" s="77">
        <v>5950</v>
      </c>
      <c r="F8" s="99"/>
      <c r="G8" s="98"/>
      <c r="H8" s="126" t="s">
        <v>577</v>
      </c>
      <c r="I8" s="37" t="s">
        <v>573</v>
      </c>
      <c r="J8" s="77"/>
      <c r="K8" s="405"/>
      <c r="L8" s="98"/>
      <c r="M8" s="126" t="s">
        <v>577</v>
      </c>
      <c r="N8" s="37" t="s">
        <v>574</v>
      </c>
      <c r="O8" s="77">
        <v>1350</v>
      </c>
      <c r="P8" s="99"/>
      <c r="Q8" s="98"/>
      <c r="R8" s="126" t="s">
        <v>577</v>
      </c>
      <c r="S8" s="37" t="s">
        <v>575</v>
      </c>
      <c r="T8" s="77"/>
      <c r="U8" s="154"/>
      <c r="V8" s="98"/>
      <c r="W8" s="126" t="s">
        <v>155</v>
      </c>
      <c r="X8" s="114"/>
      <c r="Y8" s="512">
        <v>700</v>
      </c>
      <c r="Z8" s="99"/>
    </row>
    <row r="9" spans="1:26" ht="13.5">
      <c r="A9" s="210"/>
      <c r="B9" s="210"/>
      <c r="C9" s="132" t="s">
        <v>578</v>
      </c>
      <c r="D9" s="37" t="s">
        <v>667</v>
      </c>
      <c r="E9" s="77">
        <v>2800</v>
      </c>
      <c r="F9" s="99"/>
      <c r="G9" s="98"/>
      <c r="H9" s="126" t="s">
        <v>262</v>
      </c>
      <c r="I9" s="37" t="s">
        <v>573</v>
      </c>
      <c r="J9" s="77"/>
      <c r="K9" s="405"/>
      <c r="L9" s="98"/>
      <c r="M9" s="126" t="s">
        <v>156</v>
      </c>
      <c r="N9" s="37" t="s">
        <v>574</v>
      </c>
      <c r="O9" s="77">
        <v>1400</v>
      </c>
      <c r="P9" s="99"/>
      <c r="Q9" s="98"/>
      <c r="R9" s="126" t="s">
        <v>578</v>
      </c>
      <c r="S9" s="37" t="s">
        <v>259</v>
      </c>
      <c r="T9" s="77"/>
      <c r="U9" s="154"/>
      <c r="V9" s="98"/>
      <c r="W9" s="126"/>
      <c r="X9" s="114"/>
      <c r="Y9" s="77"/>
      <c r="Z9" s="154"/>
    </row>
    <row r="10" spans="1:26" ht="13.5">
      <c r="A10" s="210"/>
      <c r="B10" s="210"/>
      <c r="C10" s="132" t="s">
        <v>367</v>
      </c>
      <c r="D10" s="37" t="s">
        <v>667</v>
      </c>
      <c r="E10" s="77">
        <v>3000</v>
      </c>
      <c r="F10" s="99"/>
      <c r="G10" s="98"/>
      <c r="H10" s="126"/>
      <c r="I10" s="37"/>
      <c r="J10" s="77"/>
      <c r="K10" s="405"/>
      <c r="L10" s="98"/>
      <c r="M10" s="126"/>
      <c r="N10" s="37"/>
      <c r="O10" s="77"/>
      <c r="P10" s="99"/>
      <c r="Q10" s="98"/>
      <c r="R10" s="126" t="s">
        <v>367</v>
      </c>
      <c r="S10" s="37" t="s">
        <v>259</v>
      </c>
      <c r="T10" s="77"/>
      <c r="U10" s="154"/>
      <c r="V10" s="98"/>
      <c r="W10" s="126"/>
      <c r="X10" s="114"/>
      <c r="Y10" s="77"/>
      <c r="Z10" s="154"/>
    </row>
    <row r="11" spans="1:26" ht="13.5">
      <c r="A11" s="210"/>
      <c r="B11" s="142" t="s">
        <v>341</v>
      </c>
      <c r="C11" s="132" t="s">
        <v>368</v>
      </c>
      <c r="D11" s="37" t="s">
        <v>667</v>
      </c>
      <c r="E11" s="212">
        <v>1700</v>
      </c>
      <c r="F11" s="99"/>
      <c r="G11" s="98"/>
      <c r="H11" s="126"/>
      <c r="I11" s="37"/>
      <c r="J11" s="77"/>
      <c r="K11" s="405"/>
      <c r="L11" s="98"/>
      <c r="M11" s="126"/>
      <c r="N11" s="114"/>
      <c r="O11" s="77"/>
      <c r="P11" s="99"/>
      <c r="Q11" s="98"/>
      <c r="R11" s="126" t="s">
        <v>368</v>
      </c>
      <c r="S11" s="37" t="s">
        <v>259</v>
      </c>
      <c r="T11" s="77"/>
      <c r="U11" s="154"/>
      <c r="V11" s="98"/>
      <c r="W11" s="126"/>
      <c r="X11" s="114"/>
      <c r="Y11" s="77"/>
      <c r="Z11" s="154"/>
    </row>
    <row r="12" spans="1:26" ht="13.5">
      <c r="A12" s="210"/>
      <c r="B12" s="210"/>
      <c r="C12" s="132" t="s">
        <v>369</v>
      </c>
      <c r="D12" s="37" t="s">
        <v>667</v>
      </c>
      <c r="E12" s="77">
        <v>1900</v>
      </c>
      <c r="F12" s="99"/>
      <c r="G12" s="98"/>
      <c r="H12" s="126" t="s">
        <v>375</v>
      </c>
      <c r="I12" s="37" t="s">
        <v>374</v>
      </c>
      <c r="J12" s="77"/>
      <c r="K12" s="405"/>
      <c r="L12" s="98"/>
      <c r="M12" s="126" t="s">
        <v>375</v>
      </c>
      <c r="N12" s="37" t="s">
        <v>373</v>
      </c>
      <c r="O12" s="77">
        <v>200</v>
      </c>
      <c r="P12" s="99"/>
      <c r="Q12" s="98"/>
      <c r="R12" s="126" t="s">
        <v>369</v>
      </c>
      <c r="S12" s="37" t="s">
        <v>259</v>
      </c>
      <c r="T12" s="77"/>
      <c r="U12" s="154"/>
      <c r="V12" s="98"/>
      <c r="W12" s="126"/>
      <c r="X12" s="114"/>
      <c r="Y12" s="77"/>
      <c r="Z12" s="154"/>
    </row>
    <row r="13" spans="1:26" ht="13.5">
      <c r="A13" s="228"/>
      <c r="B13" s="228"/>
      <c r="C13" s="225"/>
      <c r="D13" s="39"/>
      <c r="E13" s="212"/>
      <c r="F13" s="100"/>
      <c r="G13" s="98"/>
      <c r="H13" s="126" t="s">
        <v>157</v>
      </c>
      <c r="I13" s="37" t="s">
        <v>374</v>
      </c>
      <c r="J13" s="78"/>
      <c r="K13" s="421"/>
      <c r="L13" s="137"/>
      <c r="M13" s="126" t="s">
        <v>328</v>
      </c>
      <c r="N13" s="37" t="s">
        <v>373</v>
      </c>
      <c r="O13" s="77">
        <v>450</v>
      </c>
      <c r="P13" s="99"/>
      <c r="Q13" s="98"/>
      <c r="R13" s="126"/>
      <c r="S13" s="114"/>
      <c r="T13" s="77"/>
      <c r="U13" s="154"/>
      <c r="V13" s="137"/>
      <c r="W13" s="135"/>
      <c r="X13" s="231"/>
      <c r="Y13" s="78"/>
      <c r="Z13" s="230"/>
    </row>
    <row r="14" spans="1:26" ht="13.5">
      <c r="A14" s="241"/>
      <c r="B14" s="241"/>
      <c r="C14" s="140" t="s">
        <v>722</v>
      </c>
      <c r="D14" s="141"/>
      <c r="E14" s="76">
        <f>SUM(E7:E13)</f>
        <v>19900</v>
      </c>
      <c r="F14" s="394">
        <f>SUM(F7:F13)</f>
        <v>0</v>
      </c>
      <c r="G14" s="139"/>
      <c r="H14" s="143"/>
      <c r="I14" s="141"/>
      <c r="J14" s="76"/>
      <c r="K14" s="422">
        <f>SUM(K7:K13)</f>
        <v>0</v>
      </c>
      <c r="L14" s="139"/>
      <c r="M14" s="143" t="s">
        <v>722</v>
      </c>
      <c r="N14" s="141"/>
      <c r="O14" s="76">
        <f>SUM(O7:O13)</f>
        <v>4300</v>
      </c>
      <c r="P14" s="394">
        <f>SUM(P7:P13)</f>
        <v>0</v>
      </c>
      <c r="Q14" s="139"/>
      <c r="R14" s="143"/>
      <c r="S14" s="141"/>
      <c r="T14" s="76"/>
      <c r="U14" s="76">
        <f>SUM(U7:U13)</f>
        <v>0</v>
      </c>
      <c r="V14" s="139"/>
      <c r="W14" s="143" t="s">
        <v>722</v>
      </c>
      <c r="X14" s="141"/>
      <c r="Y14" s="76">
        <f>SUM(Y7:Y13)</f>
        <v>1350</v>
      </c>
      <c r="Z14" s="394">
        <f>SUM(Z7:Z13)</f>
        <v>0</v>
      </c>
    </row>
    <row r="15" spans="1:27" ht="18" customHeight="1">
      <c r="A15" s="293"/>
      <c r="C15" s="201" t="s">
        <v>263</v>
      </c>
      <c r="D15" s="201"/>
      <c r="E15" s="201"/>
      <c r="F15" s="201"/>
      <c r="H15" s="180"/>
      <c r="I15" s="202" t="s">
        <v>5</v>
      </c>
      <c r="J15" s="580">
        <f>SUM(E18,J18,O18,T18,Y18)</f>
        <v>3900</v>
      </c>
      <c r="K15" s="580"/>
      <c r="L15" s="180"/>
      <c r="M15" s="56" t="s">
        <v>4</v>
      </c>
      <c r="Z15" s="203"/>
      <c r="AA15" s="168"/>
    </row>
    <row r="16" spans="1:26" ht="13.5" customHeight="1">
      <c r="A16" s="186" t="s">
        <v>6</v>
      </c>
      <c r="B16" s="542" t="s">
        <v>7</v>
      </c>
      <c r="C16" s="545"/>
      <c r="D16" s="545"/>
      <c r="E16" s="545"/>
      <c r="F16" s="187" t="s">
        <v>333</v>
      </c>
      <c r="G16" s="542" t="s">
        <v>10</v>
      </c>
      <c r="H16" s="545"/>
      <c r="I16" s="545"/>
      <c r="J16" s="545"/>
      <c r="K16" s="187" t="s">
        <v>333</v>
      </c>
      <c r="L16" s="545" t="s">
        <v>8</v>
      </c>
      <c r="M16" s="545"/>
      <c r="N16" s="545"/>
      <c r="O16" s="545"/>
      <c r="P16" s="187" t="s">
        <v>333</v>
      </c>
      <c r="Q16" s="542" t="s">
        <v>9</v>
      </c>
      <c r="R16" s="545"/>
      <c r="S16" s="545"/>
      <c r="T16" s="545"/>
      <c r="U16" s="187" t="s">
        <v>333</v>
      </c>
      <c r="V16" s="542" t="s">
        <v>11</v>
      </c>
      <c r="W16" s="545"/>
      <c r="X16" s="545"/>
      <c r="Y16" s="545"/>
      <c r="Z16" s="187" t="s">
        <v>333</v>
      </c>
    </row>
    <row r="17" spans="1:27" ht="13.5" customHeight="1">
      <c r="A17" s="295" t="s">
        <v>264</v>
      </c>
      <c r="B17" s="224"/>
      <c r="C17" s="399" t="s">
        <v>370</v>
      </c>
      <c r="D17" s="42" t="s">
        <v>667</v>
      </c>
      <c r="E17" s="84">
        <v>2950</v>
      </c>
      <c r="F17" s="160"/>
      <c r="G17" s="96"/>
      <c r="H17" s="149" t="s">
        <v>370</v>
      </c>
      <c r="I17" s="42" t="s">
        <v>374</v>
      </c>
      <c r="J17" s="84"/>
      <c r="K17" s="150"/>
      <c r="L17" s="226"/>
      <c r="M17" s="149" t="s">
        <v>370</v>
      </c>
      <c r="N17" s="42" t="s">
        <v>373</v>
      </c>
      <c r="O17" s="84">
        <v>950</v>
      </c>
      <c r="P17" s="160"/>
      <c r="Q17" s="96"/>
      <c r="R17" s="149" t="s">
        <v>370</v>
      </c>
      <c r="S17" s="42" t="s">
        <v>259</v>
      </c>
      <c r="T17" s="84"/>
      <c r="U17" s="150"/>
      <c r="V17" s="96"/>
      <c r="W17" s="423"/>
      <c r="X17" s="227"/>
      <c r="Y17" s="84"/>
      <c r="Z17" s="150"/>
      <c r="AA17" s="168"/>
    </row>
    <row r="18" spans="1:27" ht="13.5" customHeight="1">
      <c r="A18" s="241"/>
      <c r="B18" s="220"/>
      <c r="C18" s="140" t="s">
        <v>722</v>
      </c>
      <c r="D18" s="141"/>
      <c r="E18" s="76">
        <f>SUM(E17)</f>
        <v>2950</v>
      </c>
      <c r="F18" s="394">
        <f>SUM(F17)</f>
        <v>0</v>
      </c>
      <c r="G18" s="221"/>
      <c r="H18" s="143"/>
      <c r="I18" s="141"/>
      <c r="J18" s="76"/>
      <c r="K18" s="101">
        <f>SUM(K17)</f>
        <v>0</v>
      </c>
      <c r="L18" s="222"/>
      <c r="M18" s="143" t="s">
        <v>722</v>
      </c>
      <c r="N18" s="141"/>
      <c r="O18" s="76">
        <f>SUM(O17)</f>
        <v>950</v>
      </c>
      <c r="P18" s="76">
        <f>SUM(P17)</f>
        <v>0</v>
      </c>
      <c r="Q18" s="139"/>
      <c r="R18" s="143"/>
      <c r="S18" s="141"/>
      <c r="T18" s="76"/>
      <c r="U18" s="101">
        <f>SUM(U17)</f>
        <v>0</v>
      </c>
      <c r="V18" s="139"/>
      <c r="W18" s="143"/>
      <c r="X18" s="141"/>
      <c r="Y18" s="76"/>
      <c r="Z18" s="101"/>
      <c r="AA18" s="168"/>
    </row>
    <row r="19" spans="3:13" ht="18" customHeight="1">
      <c r="C19" s="201" t="s">
        <v>336</v>
      </c>
      <c r="D19" s="201"/>
      <c r="E19" s="201"/>
      <c r="F19" s="201"/>
      <c r="H19" s="180"/>
      <c r="I19" s="202" t="s">
        <v>230</v>
      </c>
      <c r="J19" s="580">
        <f>SUM(E31,J31,O31,T31,Y31)</f>
        <v>37150</v>
      </c>
      <c r="K19" s="580"/>
      <c r="L19" s="180"/>
      <c r="M19" s="56" t="s">
        <v>231</v>
      </c>
    </row>
    <row r="20" spans="1:26" ht="13.5" customHeight="1">
      <c r="A20" s="186" t="s">
        <v>6</v>
      </c>
      <c r="B20" s="542" t="s">
        <v>7</v>
      </c>
      <c r="C20" s="545"/>
      <c r="D20" s="545"/>
      <c r="E20" s="545"/>
      <c r="F20" s="187" t="s">
        <v>333</v>
      </c>
      <c r="G20" s="542" t="s">
        <v>10</v>
      </c>
      <c r="H20" s="545"/>
      <c r="I20" s="545"/>
      <c r="J20" s="545"/>
      <c r="K20" s="187" t="s">
        <v>333</v>
      </c>
      <c r="L20" s="545" t="s">
        <v>8</v>
      </c>
      <c r="M20" s="545"/>
      <c r="N20" s="545"/>
      <c r="O20" s="545"/>
      <c r="P20" s="187" t="s">
        <v>333</v>
      </c>
      <c r="Q20" s="542" t="s">
        <v>9</v>
      </c>
      <c r="R20" s="545"/>
      <c r="S20" s="545"/>
      <c r="T20" s="545"/>
      <c r="U20" s="187" t="s">
        <v>333</v>
      </c>
      <c r="V20" s="542" t="s">
        <v>11</v>
      </c>
      <c r="W20" s="545"/>
      <c r="X20" s="545"/>
      <c r="Y20" s="545"/>
      <c r="Z20" s="187" t="s">
        <v>333</v>
      </c>
    </row>
    <row r="21" spans="1:26" s="200" customFormat="1" ht="13.5" customHeight="1">
      <c r="A21" s="424" t="s">
        <v>158</v>
      </c>
      <c r="B21" s="142" t="s">
        <v>342</v>
      </c>
      <c r="C21" s="425" t="s">
        <v>371</v>
      </c>
      <c r="D21" s="182" t="s">
        <v>670</v>
      </c>
      <c r="E21" s="11">
        <v>9450</v>
      </c>
      <c r="F21" s="159"/>
      <c r="G21" s="97"/>
      <c r="H21" s="425" t="s">
        <v>371</v>
      </c>
      <c r="I21" s="182" t="s">
        <v>387</v>
      </c>
      <c r="J21" s="172"/>
      <c r="K21" s="420"/>
      <c r="L21" s="97"/>
      <c r="M21" s="426" t="s">
        <v>371</v>
      </c>
      <c r="N21" s="162" t="s">
        <v>579</v>
      </c>
      <c r="O21" s="172"/>
      <c r="P21" s="159"/>
      <c r="Q21" s="97"/>
      <c r="R21" s="152" t="s">
        <v>371</v>
      </c>
      <c r="S21" s="162" t="s">
        <v>580</v>
      </c>
      <c r="T21" s="11"/>
      <c r="U21" s="151"/>
      <c r="V21" s="97"/>
      <c r="W21" s="126" t="s">
        <v>160</v>
      </c>
      <c r="X21" s="114"/>
      <c r="Y21" s="77">
        <v>1200</v>
      </c>
      <c r="Z21" s="159"/>
    </row>
    <row r="22" spans="1:26" s="200" customFormat="1" ht="13.5" customHeight="1">
      <c r="A22" s="401"/>
      <c r="B22" s="210"/>
      <c r="C22" s="126" t="s">
        <v>372</v>
      </c>
      <c r="D22" s="37" t="s">
        <v>667</v>
      </c>
      <c r="E22" s="77">
        <v>2400</v>
      </c>
      <c r="F22" s="99"/>
      <c r="G22" s="98"/>
      <c r="H22" s="171" t="s">
        <v>159</v>
      </c>
      <c r="I22" s="57" t="s">
        <v>161</v>
      </c>
      <c r="J22" s="80"/>
      <c r="K22" s="405"/>
      <c r="L22" s="98"/>
      <c r="M22" s="171" t="s">
        <v>159</v>
      </c>
      <c r="N22" s="57" t="s">
        <v>92</v>
      </c>
      <c r="O22" s="520">
        <v>950</v>
      </c>
      <c r="P22" s="99"/>
      <c r="Q22" s="98"/>
      <c r="R22" s="155" t="s">
        <v>372</v>
      </c>
      <c r="S22" s="37" t="s">
        <v>259</v>
      </c>
      <c r="T22" s="77"/>
      <c r="U22" s="154"/>
      <c r="V22" s="98"/>
      <c r="W22" s="126"/>
      <c r="X22" s="114"/>
      <c r="Y22" s="77"/>
      <c r="Z22" s="99"/>
    </row>
    <row r="23" spans="1:26" s="200" customFormat="1" ht="13.5" customHeight="1">
      <c r="A23" s="401"/>
      <c r="B23" s="210"/>
      <c r="C23" s="126" t="s">
        <v>581</v>
      </c>
      <c r="D23" s="37" t="s">
        <v>667</v>
      </c>
      <c r="E23" s="77">
        <v>2000</v>
      </c>
      <c r="F23" s="99"/>
      <c r="G23" s="98"/>
      <c r="H23" s="153" t="s">
        <v>582</v>
      </c>
      <c r="I23" s="37" t="s">
        <v>161</v>
      </c>
      <c r="J23" s="77"/>
      <c r="K23" s="405"/>
      <c r="L23" s="98"/>
      <c r="M23" s="138" t="s">
        <v>582</v>
      </c>
      <c r="N23" s="37" t="s">
        <v>92</v>
      </c>
      <c r="O23" s="512">
        <v>700</v>
      </c>
      <c r="P23" s="99"/>
      <c r="Q23" s="98"/>
      <c r="R23" s="155" t="s">
        <v>583</v>
      </c>
      <c r="S23" s="37" t="s">
        <v>584</v>
      </c>
      <c r="T23" s="77"/>
      <c r="U23" s="154"/>
      <c r="V23" s="98"/>
      <c r="W23" s="126"/>
      <c r="X23" s="114"/>
      <c r="Y23" s="77"/>
      <c r="Z23" s="154"/>
    </row>
    <row r="24" spans="1:26" s="200" customFormat="1" ht="13.5" customHeight="1">
      <c r="A24" s="401"/>
      <c r="B24" s="210"/>
      <c r="C24" s="132" t="s">
        <v>585</v>
      </c>
      <c r="D24" s="37" t="s">
        <v>667</v>
      </c>
      <c r="E24" s="512">
        <v>1800</v>
      </c>
      <c r="F24" s="99"/>
      <c r="G24" s="98"/>
      <c r="H24" s="156" t="s">
        <v>740</v>
      </c>
      <c r="I24" s="37" t="s">
        <v>161</v>
      </c>
      <c r="J24" s="77"/>
      <c r="K24" s="405"/>
      <c r="L24" s="98"/>
      <c r="M24" s="156" t="s">
        <v>740</v>
      </c>
      <c r="N24" s="37" t="s">
        <v>92</v>
      </c>
      <c r="O24" s="512">
        <v>1900</v>
      </c>
      <c r="P24" s="99"/>
      <c r="Q24" s="98"/>
      <c r="R24" s="126" t="s">
        <v>585</v>
      </c>
      <c r="S24" s="37" t="s">
        <v>584</v>
      </c>
      <c r="T24" s="77"/>
      <c r="U24" s="154"/>
      <c r="V24" s="98"/>
      <c r="W24" s="126"/>
      <c r="X24" s="114"/>
      <c r="Y24" s="77"/>
      <c r="Z24" s="154"/>
    </row>
    <row r="25" spans="1:26" s="200" customFormat="1" ht="13.5" customHeight="1">
      <c r="A25" s="401"/>
      <c r="B25" s="210"/>
      <c r="C25" s="132" t="s">
        <v>586</v>
      </c>
      <c r="D25" s="37" t="s">
        <v>667</v>
      </c>
      <c r="E25" s="212">
        <v>4300</v>
      </c>
      <c r="F25" s="99"/>
      <c r="G25" s="98"/>
      <c r="H25" s="157" t="s">
        <v>162</v>
      </c>
      <c r="I25" s="37" t="s">
        <v>161</v>
      </c>
      <c r="J25" s="77"/>
      <c r="K25" s="405"/>
      <c r="L25" s="98"/>
      <c r="M25" s="126" t="s">
        <v>162</v>
      </c>
      <c r="N25" s="37" t="s">
        <v>92</v>
      </c>
      <c r="O25" s="512">
        <v>1350</v>
      </c>
      <c r="P25" s="99"/>
      <c r="Q25" s="98"/>
      <c r="R25" s="126" t="s">
        <v>587</v>
      </c>
      <c r="S25" s="37" t="s">
        <v>588</v>
      </c>
      <c r="T25" s="77"/>
      <c r="U25" s="154"/>
      <c r="V25" s="98"/>
      <c r="W25" s="126"/>
      <c r="X25" s="114"/>
      <c r="Y25" s="77"/>
      <c r="Z25" s="154"/>
    </row>
    <row r="26" spans="1:26" s="200" customFormat="1" ht="13.5" customHeight="1">
      <c r="A26" s="401"/>
      <c r="B26" s="210"/>
      <c r="C26" s="132" t="s">
        <v>589</v>
      </c>
      <c r="D26" s="37" t="s">
        <v>667</v>
      </c>
      <c r="E26" s="212">
        <v>1150</v>
      </c>
      <c r="F26" s="99"/>
      <c r="G26" s="98"/>
      <c r="H26" s="126"/>
      <c r="I26" s="37"/>
      <c r="J26" s="77"/>
      <c r="K26" s="405"/>
      <c r="L26" s="98"/>
      <c r="M26" s="155"/>
      <c r="N26" s="114"/>
      <c r="O26" s="77"/>
      <c r="P26" s="99"/>
      <c r="Q26" s="98"/>
      <c r="R26" s="126" t="s">
        <v>589</v>
      </c>
      <c r="S26" s="37" t="s">
        <v>588</v>
      </c>
      <c r="T26" s="77"/>
      <c r="U26" s="154"/>
      <c r="V26" s="98"/>
      <c r="W26" s="126"/>
      <c r="X26" s="114"/>
      <c r="Y26" s="77"/>
      <c r="Z26" s="154"/>
    </row>
    <row r="27" spans="1:26" s="200" customFormat="1" ht="13.5" customHeight="1">
      <c r="A27" s="427" t="s">
        <v>163</v>
      </c>
      <c r="B27" s="210"/>
      <c r="C27" s="138" t="s">
        <v>590</v>
      </c>
      <c r="D27" s="37" t="s">
        <v>667</v>
      </c>
      <c r="E27" s="77">
        <v>1850</v>
      </c>
      <c r="F27" s="99"/>
      <c r="G27" s="98"/>
      <c r="H27" s="126"/>
      <c r="I27" s="114"/>
      <c r="J27" s="77"/>
      <c r="K27" s="405"/>
      <c r="L27" s="98"/>
      <c r="M27" s="155"/>
      <c r="N27" s="114"/>
      <c r="O27" s="77"/>
      <c r="P27" s="99"/>
      <c r="Q27" s="98"/>
      <c r="R27" s="138" t="s">
        <v>265</v>
      </c>
      <c r="S27" s="37" t="s">
        <v>584</v>
      </c>
      <c r="T27" s="77"/>
      <c r="U27" s="154"/>
      <c r="V27" s="98"/>
      <c r="W27" s="214"/>
      <c r="X27" s="215"/>
      <c r="Y27" s="77"/>
      <c r="Z27" s="154"/>
    </row>
    <row r="28" spans="1:26" s="200" customFormat="1" ht="13.5" customHeight="1">
      <c r="A28" s="401"/>
      <c r="B28" s="142" t="s">
        <v>591</v>
      </c>
      <c r="C28" s="132" t="s">
        <v>592</v>
      </c>
      <c r="D28" s="37" t="s">
        <v>667</v>
      </c>
      <c r="E28" s="77">
        <v>1650</v>
      </c>
      <c r="F28" s="99"/>
      <c r="G28" s="98"/>
      <c r="H28" s="126"/>
      <c r="I28" s="114"/>
      <c r="J28" s="77"/>
      <c r="K28" s="405"/>
      <c r="L28" s="98"/>
      <c r="M28" s="155"/>
      <c r="N28" s="114"/>
      <c r="O28" s="77"/>
      <c r="P28" s="99"/>
      <c r="Q28" s="98"/>
      <c r="R28" s="126" t="s">
        <v>266</v>
      </c>
      <c r="S28" s="37" t="s">
        <v>584</v>
      </c>
      <c r="T28" s="77"/>
      <c r="U28" s="154"/>
      <c r="V28" s="98"/>
      <c r="W28" s="126"/>
      <c r="X28" s="114"/>
      <c r="Y28" s="77"/>
      <c r="Z28" s="154"/>
    </row>
    <row r="29" spans="1:26" s="200" customFormat="1" ht="13.5" customHeight="1">
      <c r="A29" s="401"/>
      <c r="B29" s="142" t="s">
        <v>593</v>
      </c>
      <c r="C29" s="138" t="s">
        <v>594</v>
      </c>
      <c r="D29" s="37" t="s">
        <v>667</v>
      </c>
      <c r="E29" s="77">
        <v>2700</v>
      </c>
      <c r="F29" s="99"/>
      <c r="G29" s="98"/>
      <c r="H29" s="126"/>
      <c r="I29" s="114"/>
      <c r="J29" s="77"/>
      <c r="K29" s="405"/>
      <c r="L29" s="98"/>
      <c r="M29" s="155"/>
      <c r="N29" s="114"/>
      <c r="O29" s="77"/>
      <c r="P29" s="99"/>
      <c r="Q29" s="98"/>
      <c r="R29" s="138" t="s">
        <v>164</v>
      </c>
      <c r="S29" s="37" t="s">
        <v>584</v>
      </c>
      <c r="T29" s="77"/>
      <c r="U29" s="154"/>
      <c r="V29" s="98"/>
      <c r="W29" s="126"/>
      <c r="X29" s="114"/>
      <c r="Y29" s="77"/>
      <c r="Z29" s="154"/>
    </row>
    <row r="30" spans="1:26" s="200" customFormat="1" ht="13.5" customHeight="1">
      <c r="A30" s="428" t="s">
        <v>287</v>
      </c>
      <c r="B30" s="228"/>
      <c r="C30" s="225" t="s">
        <v>286</v>
      </c>
      <c r="D30" s="183" t="s">
        <v>670</v>
      </c>
      <c r="E30" s="212">
        <v>3750</v>
      </c>
      <c r="F30" s="100"/>
      <c r="G30" s="137"/>
      <c r="H30" s="135" t="s">
        <v>286</v>
      </c>
      <c r="I30" s="183" t="s">
        <v>595</v>
      </c>
      <c r="J30" s="78"/>
      <c r="K30" s="421"/>
      <c r="L30" s="137"/>
      <c r="M30" s="135" t="s">
        <v>286</v>
      </c>
      <c r="N30" s="162" t="s">
        <v>596</v>
      </c>
      <c r="O30" s="78"/>
      <c r="P30" s="100"/>
      <c r="Q30" s="137"/>
      <c r="R30" s="135" t="s">
        <v>286</v>
      </c>
      <c r="S30" s="162" t="s">
        <v>597</v>
      </c>
      <c r="T30" s="78"/>
      <c r="U30" s="230"/>
      <c r="V30" s="137"/>
      <c r="W30" s="135"/>
      <c r="X30" s="231"/>
      <c r="Y30" s="78"/>
      <c r="Z30" s="230"/>
    </row>
    <row r="31" spans="1:26" s="79" customFormat="1" ht="13.5" customHeight="1">
      <c r="A31" s="241"/>
      <c r="B31" s="220"/>
      <c r="C31" s="140" t="s">
        <v>722</v>
      </c>
      <c r="D31" s="307"/>
      <c r="E31" s="76">
        <f>SUM(E21:E30)</f>
        <v>31050</v>
      </c>
      <c r="F31" s="394">
        <f>SUM(F21:F30)</f>
        <v>0</v>
      </c>
      <c r="G31" s="221"/>
      <c r="H31" s="143"/>
      <c r="I31" s="141"/>
      <c r="J31" s="76">
        <f>SUM(J21:J30)</f>
        <v>0</v>
      </c>
      <c r="K31" s="422">
        <f>SUM(K21:K30)</f>
        <v>0</v>
      </c>
      <c r="L31" s="139"/>
      <c r="M31" s="143" t="s">
        <v>722</v>
      </c>
      <c r="N31" s="141"/>
      <c r="O31" s="76">
        <f>SUM(O21:O30)</f>
        <v>4900</v>
      </c>
      <c r="P31" s="394">
        <f>SUM(P21:P30)</f>
        <v>0</v>
      </c>
      <c r="Q31" s="139"/>
      <c r="R31" s="143"/>
      <c r="S31" s="141"/>
      <c r="T31" s="76">
        <f>SUM(T21:T30)</f>
        <v>0</v>
      </c>
      <c r="U31" s="101">
        <f>SUM(U21:U30)</f>
        <v>0</v>
      </c>
      <c r="V31" s="139"/>
      <c r="W31" s="143" t="s">
        <v>722</v>
      </c>
      <c r="X31" s="141"/>
      <c r="Y31" s="76">
        <f>SUM(Y21:Y30)</f>
        <v>1200</v>
      </c>
      <c r="Z31" s="394">
        <f>SUM(Z21:Z30)</f>
        <v>0</v>
      </c>
    </row>
    <row r="32" spans="1:26" s="249" customFormat="1" ht="18" customHeight="1">
      <c r="A32" s="169"/>
      <c r="B32" s="169"/>
      <c r="C32" s="201" t="s">
        <v>337</v>
      </c>
      <c r="D32" s="201"/>
      <c r="E32" s="201"/>
      <c r="F32" s="201"/>
      <c r="G32" s="169"/>
      <c r="H32" s="180"/>
      <c r="I32" s="202" t="s">
        <v>230</v>
      </c>
      <c r="J32" s="566">
        <f>SUM(E39,J39,O39,T39,Y39)</f>
        <v>17600</v>
      </c>
      <c r="K32" s="566"/>
      <c r="L32" s="180"/>
      <c r="M32" s="56" t="s">
        <v>231</v>
      </c>
      <c r="N32" s="169"/>
      <c r="O32" s="79"/>
      <c r="P32" s="169"/>
      <c r="Q32" s="169"/>
      <c r="R32" s="169"/>
      <c r="S32" s="169"/>
      <c r="T32" s="79"/>
      <c r="U32" s="169"/>
      <c r="V32" s="169"/>
      <c r="W32" s="169"/>
      <c r="X32" s="169"/>
      <c r="Y32" s="79"/>
      <c r="Z32" s="169"/>
    </row>
    <row r="33" spans="1:26" ht="13.5" customHeight="1">
      <c r="A33" s="186" t="s">
        <v>6</v>
      </c>
      <c r="B33" s="542" t="s">
        <v>7</v>
      </c>
      <c r="C33" s="545"/>
      <c r="D33" s="545"/>
      <c r="E33" s="545"/>
      <c r="F33" s="187" t="s">
        <v>333</v>
      </c>
      <c r="G33" s="542" t="s">
        <v>10</v>
      </c>
      <c r="H33" s="545"/>
      <c r="I33" s="545"/>
      <c r="J33" s="545"/>
      <c r="K33" s="187" t="s">
        <v>333</v>
      </c>
      <c r="L33" s="545" t="s">
        <v>8</v>
      </c>
      <c r="M33" s="545"/>
      <c r="N33" s="545"/>
      <c r="O33" s="545"/>
      <c r="P33" s="187" t="s">
        <v>333</v>
      </c>
      <c r="Q33" s="542" t="s">
        <v>9</v>
      </c>
      <c r="R33" s="545"/>
      <c r="S33" s="545"/>
      <c r="T33" s="545"/>
      <c r="U33" s="187" t="s">
        <v>333</v>
      </c>
      <c r="V33" s="542" t="s">
        <v>11</v>
      </c>
      <c r="W33" s="545"/>
      <c r="X33" s="545"/>
      <c r="Y33" s="545"/>
      <c r="Z33" s="187" t="s">
        <v>333</v>
      </c>
    </row>
    <row r="34" spans="1:26" s="429" customFormat="1" ht="12" customHeight="1">
      <c r="A34" s="205"/>
      <c r="B34" s="205"/>
      <c r="C34" s="206" t="s">
        <v>598</v>
      </c>
      <c r="D34" s="32" t="s">
        <v>667</v>
      </c>
      <c r="E34" s="11">
        <v>7000</v>
      </c>
      <c r="F34" s="159"/>
      <c r="G34" s="97"/>
      <c r="H34" s="131" t="s">
        <v>324</v>
      </c>
      <c r="I34" s="32" t="s">
        <v>599</v>
      </c>
      <c r="J34" s="11"/>
      <c r="K34" s="151"/>
      <c r="L34" s="208"/>
      <c r="M34" s="131" t="s">
        <v>324</v>
      </c>
      <c r="N34" s="32" t="s">
        <v>600</v>
      </c>
      <c r="O34" s="11">
        <v>1350</v>
      </c>
      <c r="P34" s="159"/>
      <c r="Q34" s="97"/>
      <c r="R34" s="131" t="s">
        <v>598</v>
      </c>
      <c r="S34" s="32" t="s">
        <v>584</v>
      </c>
      <c r="T34" s="11"/>
      <c r="U34" s="151"/>
      <c r="V34" s="97"/>
      <c r="W34" s="131" t="s">
        <v>165</v>
      </c>
      <c r="X34" s="207"/>
      <c r="Y34" s="511">
        <v>900</v>
      </c>
      <c r="Z34" s="159"/>
    </row>
    <row r="35" spans="1:26" s="429" customFormat="1" ht="12" customHeight="1">
      <c r="A35" s="210"/>
      <c r="B35" s="210"/>
      <c r="C35" s="132" t="s">
        <v>601</v>
      </c>
      <c r="D35" s="37" t="s">
        <v>667</v>
      </c>
      <c r="E35" s="77">
        <v>1700</v>
      </c>
      <c r="F35" s="99"/>
      <c r="G35" s="98"/>
      <c r="H35" s="126"/>
      <c r="I35" s="37"/>
      <c r="J35" s="77"/>
      <c r="K35" s="154"/>
      <c r="L35" s="125"/>
      <c r="M35" s="126"/>
      <c r="N35" s="37"/>
      <c r="O35" s="77"/>
      <c r="P35" s="99"/>
      <c r="Q35" s="98"/>
      <c r="R35" s="126" t="s">
        <v>602</v>
      </c>
      <c r="S35" s="37" t="s">
        <v>603</v>
      </c>
      <c r="T35" s="77"/>
      <c r="U35" s="154"/>
      <c r="V35" s="98"/>
      <c r="W35" s="126"/>
      <c r="X35" s="114"/>
      <c r="Y35" s="77"/>
      <c r="Z35" s="154"/>
    </row>
    <row r="36" spans="1:26" s="429" customFormat="1" ht="12" customHeight="1">
      <c r="A36" s="210"/>
      <c r="B36" s="210"/>
      <c r="C36" s="132" t="s">
        <v>292</v>
      </c>
      <c r="D36" s="37" t="s">
        <v>667</v>
      </c>
      <c r="E36" s="77">
        <v>1600</v>
      </c>
      <c r="F36" s="99"/>
      <c r="G36" s="98"/>
      <c r="H36" s="126" t="s">
        <v>604</v>
      </c>
      <c r="I36" s="37" t="s">
        <v>161</v>
      </c>
      <c r="J36" s="77"/>
      <c r="K36" s="154"/>
      <c r="L36" s="125"/>
      <c r="M36" s="126" t="s">
        <v>604</v>
      </c>
      <c r="N36" s="37" t="s">
        <v>92</v>
      </c>
      <c r="O36" s="77">
        <v>200</v>
      </c>
      <c r="P36" s="99"/>
      <c r="Q36" s="98"/>
      <c r="R36" s="126" t="s">
        <v>604</v>
      </c>
      <c r="S36" s="37" t="s">
        <v>603</v>
      </c>
      <c r="T36" s="77"/>
      <c r="U36" s="154"/>
      <c r="V36" s="98"/>
      <c r="W36" s="126"/>
      <c r="X36" s="114"/>
      <c r="Y36" s="77"/>
      <c r="Z36" s="154"/>
    </row>
    <row r="37" spans="1:26" s="429" customFormat="1" ht="12" customHeight="1">
      <c r="A37" s="210"/>
      <c r="B37" s="210"/>
      <c r="C37" s="132" t="s">
        <v>166</v>
      </c>
      <c r="D37" s="36" t="s">
        <v>665</v>
      </c>
      <c r="E37" s="77">
        <v>1600</v>
      </c>
      <c r="F37" s="99"/>
      <c r="G37" s="98"/>
      <c r="H37" s="126" t="s">
        <v>329</v>
      </c>
      <c r="I37" s="37" t="s">
        <v>605</v>
      </c>
      <c r="J37" s="77"/>
      <c r="K37" s="154"/>
      <c r="L37" s="125"/>
      <c r="M37" s="126" t="s">
        <v>329</v>
      </c>
      <c r="N37" s="37" t="s">
        <v>606</v>
      </c>
      <c r="O37" s="77">
        <v>450</v>
      </c>
      <c r="P37" s="99"/>
      <c r="Q37" s="98"/>
      <c r="R37" s="126" t="s">
        <v>166</v>
      </c>
      <c r="S37" s="37" t="s">
        <v>78</v>
      </c>
      <c r="T37" s="77"/>
      <c r="U37" s="154"/>
      <c r="V37" s="98"/>
      <c r="W37" s="126"/>
      <c r="X37" s="114"/>
      <c r="Y37" s="77"/>
      <c r="Z37" s="154"/>
    </row>
    <row r="38" spans="1:26" ht="13.5">
      <c r="A38" s="210"/>
      <c r="B38" s="210"/>
      <c r="C38" s="132" t="s">
        <v>607</v>
      </c>
      <c r="D38" s="37" t="s">
        <v>667</v>
      </c>
      <c r="E38" s="512">
        <v>2400</v>
      </c>
      <c r="F38" s="99"/>
      <c r="G38" s="98"/>
      <c r="H38" s="126" t="s">
        <v>330</v>
      </c>
      <c r="I38" s="37" t="s">
        <v>608</v>
      </c>
      <c r="J38" s="77"/>
      <c r="K38" s="154"/>
      <c r="L38" s="125"/>
      <c r="M38" s="126" t="s">
        <v>330</v>
      </c>
      <c r="N38" s="37" t="s">
        <v>609</v>
      </c>
      <c r="O38" s="77">
        <v>400</v>
      </c>
      <c r="P38" s="99"/>
      <c r="Q38" s="98"/>
      <c r="R38" s="135" t="s">
        <v>282</v>
      </c>
      <c r="S38" s="38" t="s">
        <v>91</v>
      </c>
      <c r="T38" s="77"/>
      <c r="U38" s="154"/>
      <c r="V38" s="98"/>
      <c r="W38" s="126"/>
      <c r="X38" s="114"/>
      <c r="Y38" s="77"/>
      <c r="Z38" s="154"/>
    </row>
    <row r="39" spans="1:26" ht="13.5">
      <c r="A39" s="241"/>
      <c r="B39" s="241"/>
      <c r="C39" s="140" t="s">
        <v>722</v>
      </c>
      <c r="D39" s="141"/>
      <c r="E39" s="76">
        <f>SUM(E34:E38)</f>
        <v>14300</v>
      </c>
      <c r="F39" s="101">
        <f>SUM(F34:F38)</f>
        <v>0</v>
      </c>
      <c r="G39" s="139"/>
      <c r="H39" s="143"/>
      <c r="I39" s="141"/>
      <c r="J39" s="76"/>
      <c r="K39" s="101">
        <f>SUM(K34:K38)</f>
        <v>0</v>
      </c>
      <c r="L39" s="222"/>
      <c r="M39" s="143" t="s">
        <v>722</v>
      </c>
      <c r="N39" s="141"/>
      <c r="O39" s="76">
        <f>SUM(O34:O38)</f>
        <v>2400</v>
      </c>
      <c r="P39" s="101">
        <f>SUM(P34:P38)</f>
        <v>0</v>
      </c>
      <c r="Q39" s="139"/>
      <c r="R39" s="143"/>
      <c r="S39" s="141"/>
      <c r="T39" s="76">
        <f>SUM(T34:T38)</f>
        <v>0</v>
      </c>
      <c r="U39" s="101">
        <f>SUM(U34:U38)</f>
        <v>0</v>
      </c>
      <c r="V39" s="139"/>
      <c r="W39" s="143" t="s">
        <v>722</v>
      </c>
      <c r="X39" s="141"/>
      <c r="Y39" s="76">
        <f>SUM(Y34:Y38)</f>
        <v>900</v>
      </c>
      <c r="Z39" s="101">
        <f>SUM(Z34)</f>
        <v>0</v>
      </c>
    </row>
    <row r="40" spans="2:25" ht="8.25" customHeight="1">
      <c r="B40" s="169"/>
      <c r="C40" s="169"/>
      <c r="D40" s="169"/>
      <c r="E40" s="169"/>
      <c r="J40" s="169"/>
      <c r="O40" s="169"/>
      <c r="Q40" s="169"/>
      <c r="R40" s="430"/>
      <c r="T40" s="169"/>
      <c r="Y40" s="169"/>
    </row>
    <row r="41" spans="1:26" ht="13.5">
      <c r="A41" s="250" t="s">
        <v>610</v>
      </c>
      <c r="B41" s="337"/>
      <c r="C41" s="434" t="s">
        <v>753</v>
      </c>
      <c r="D41" s="435"/>
      <c r="E41" s="435"/>
      <c r="F41" s="434" t="s">
        <v>757</v>
      </c>
      <c r="G41" s="435"/>
      <c r="H41" s="435"/>
      <c r="I41" s="435"/>
      <c r="J41" s="434" t="s">
        <v>758</v>
      </c>
      <c r="K41" s="431"/>
      <c r="L41" s="431"/>
      <c r="M41" s="431"/>
      <c r="N41" s="435"/>
      <c r="O41" s="435"/>
      <c r="P41" s="435"/>
      <c r="Q41" s="337"/>
      <c r="R41" s="200"/>
      <c r="S41" s="434" t="s">
        <v>756</v>
      </c>
      <c r="T41" s="431"/>
      <c r="U41" s="431"/>
      <c r="V41" s="431"/>
      <c r="W41" s="431"/>
      <c r="X41" s="431"/>
      <c r="Y41" s="431"/>
      <c r="Z41" s="194"/>
    </row>
    <row r="42" spans="1:26" ht="13.5">
      <c r="A42" s="432"/>
      <c r="B42" s="433"/>
      <c r="C42" s="436" t="s">
        <v>755</v>
      </c>
      <c r="D42" s="437"/>
      <c r="E42" s="437"/>
      <c r="F42" s="310"/>
      <c r="G42" s="437"/>
      <c r="H42" s="437"/>
      <c r="I42" s="437"/>
      <c r="J42" s="437" t="s">
        <v>759</v>
      </c>
      <c r="K42" s="311"/>
      <c r="L42" s="311"/>
      <c r="M42" s="311"/>
      <c r="N42" s="437"/>
      <c r="O42" s="437"/>
      <c r="P42" s="437"/>
      <c r="Q42" s="433"/>
      <c r="R42" s="437"/>
      <c r="S42" s="437" t="s">
        <v>754</v>
      </c>
      <c r="T42" s="437"/>
      <c r="U42" s="311"/>
      <c r="V42" s="311"/>
      <c r="W42" s="311"/>
      <c r="X42" s="311"/>
      <c r="Y42" s="311"/>
      <c r="Z42" s="312"/>
    </row>
    <row r="43" spans="1:25" ht="13.5">
      <c r="A43" s="500" t="str">
        <f>'P1表紙'!A40</f>
        <v>平成29年前期（6月1日以降）</v>
      </c>
      <c r="B43" s="169"/>
      <c r="C43" s="169"/>
      <c r="D43" s="169"/>
      <c r="E43" s="169"/>
      <c r="G43" s="337" t="s">
        <v>729</v>
      </c>
      <c r="O43" s="169"/>
      <c r="Q43" s="169"/>
      <c r="Y43" s="169"/>
    </row>
    <row r="44" spans="2:25" ht="13.5">
      <c r="B44" s="169"/>
      <c r="C44" s="169"/>
      <c r="D44" s="169"/>
      <c r="E44" s="169"/>
      <c r="J44" s="169"/>
      <c r="O44" s="169"/>
      <c r="Q44" s="169"/>
      <c r="T44" s="169"/>
      <c r="Y44" s="169"/>
    </row>
    <row r="45" spans="2:25" ht="13.5">
      <c r="B45" s="169"/>
      <c r="C45" s="169"/>
      <c r="D45" s="169"/>
      <c r="E45" s="169"/>
      <c r="J45" s="169"/>
      <c r="O45" s="169"/>
      <c r="Q45" s="169"/>
      <c r="T45" s="169"/>
      <c r="Y45" s="169"/>
    </row>
    <row r="46" spans="2:25" ht="13.5">
      <c r="B46" s="169"/>
      <c r="C46" s="169"/>
      <c r="D46" s="169"/>
      <c r="E46" s="169"/>
      <c r="J46" s="169"/>
      <c r="O46" s="169"/>
      <c r="Q46" s="169"/>
      <c r="T46" s="169"/>
      <c r="Y46" s="169"/>
    </row>
    <row r="47" spans="2:25" ht="13.5">
      <c r="B47" s="169"/>
      <c r="C47" s="169"/>
      <c r="D47" s="169"/>
      <c r="E47" s="169"/>
      <c r="J47" s="169"/>
      <c r="O47" s="169"/>
      <c r="Q47" s="169"/>
      <c r="T47" s="169"/>
      <c r="Y47" s="169"/>
    </row>
    <row r="48" spans="2:25" ht="13.5">
      <c r="B48" s="169"/>
      <c r="C48" s="169"/>
      <c r="D48" s="169"/>
      <c r="E48" s="169"/>
      <c r="J48" s="169"/>
      <c r="O48" s="169"/>
      <c r="Q48" s="169"/>
      <c r="T48" s="169"/>
      <c r="Y48" s="169"/>
    </row>
    <row r="49" spans="2:25" ht="13.5">
      <c r="B49" s="169"/>
      <c r="C49" s="169"/>
      <c r="D49" s="169"/>
      <c r="E49" s="169"/>
      <c r="J49" s="169"/>
      <c r="O49" s="169"/>
      <c r="Q49" s="169"/>
      <c r="T49" s="169"/>
      <c r="Y49" s="169"/>
    </row>
    <row r="50" spans="2:25" ht="13.5">
      <c r="B50" s="169"/>
      <c r="C50" s="169"/>
      <c r="D50" s="169"/>
      <c r="E50" s="169"/>
      <c r="J50" s="169"/>
      <c r="O50" s="169"/>
      <c r="Q50" s="169"/>
      <c r="T50" s="169"/>
      <c r="Y50" s="169"/>
    </row>
    <row r="51" spans="2:25" ht="13.5">
      <c r="B51" s="169"/>
      <c r="C51" s="169"/>
      <c r="D51" s="169"/>
      <c r="E51" s="169"/>
      <c r="J51" s="169"/>
      <c r="O51" s="169"/>
      <c r="Q51" s="169"/>
      <c r="T51" s="169"/>
      <c r="Y51" s="169"/>
    </row>
    <row r="52" spans="2:25" ht="13.5">
      <c r="B52" s="169"/>
      <c r="C52" s="169"/>
      <c r="D52" s="169"/>
      <c r="E52" s="169"/>
      <c r="J52" s="169"/>
      <c r="O52" s="169"/>
      <c r="Q52" s="169"/>
      <c r="T52" s="169"/>
      <c r="Y52" s="169"/>
    </row>
    <row r="53" spans="2:25" ht="13.5">
      <c r="B53" s="169"/>
      <c r="C53" s="169"/>
      <c r="D53" s="169"/>
      <c r="E53" s="169"/>
      <c r="J53" s="169"/>
      <c r="O53" s="169"/>
      <c r="Q53" s="169"/>
      <c r="T53" s="169"/>
      <c r="Y53" s="169"/>
    </row>
    <row r="54" spans="2:25" ht="13.5">
      <c r="B54" s="169"/>
      <c r="C54" s="169"/>
      <c r="D54" s="169"/>
      <c r="E54" s="169"/>
      <c r="J54" s="169"/>
      <c r="O54" s="169"/>
      <c r="Q54" s="169"/>
      <c r="T54" s="169"/>
      <c r="Y54" s="169"/>
    </row>
  </sheetData>
  <sheetProtection/>
  <mergeCells count="31">
    <mergeCell ref="G33:J33"/>
    <mergeCell ref="Q6:T6"/>
    <mergeCell ref="Q16:T16"/>
    <mergeCell ref="G6:J6"/>
    <mergeCell ref="G16:J16"/>
    <mergeCell ref="G20:J20"/>
    <mergeCell ref="B16:E16"/>
    <mergeCell ref="L16:O16"/>
    <mergeCell ref="J15:K15"/>
    <mergeCell ref="J5:K5"/>
    <mergeCell ref="B6:E6"/>
    <mergeCell ref="L6:O6"/>
    <mergeCell ref="S4:U4"/>
    <mergeCell ref="S3:W3"/>
    <mergeCell ref="V20:Y20"/>
    <mergeCell ref="Q20:T20"/>
    <mergeCell ref="I3:P3"/>
    <mergeCell ref="I4:P4"/>
    <mergeCell ref="V16:Y16"/>
    <mergeCell ref="V6:Y6"/>
    <mergeCell ref="Y4:Z4"/>
    <mergeCell ref="A1:Z1"/>
    <mergeCell ref="V33:Y33"/>
    <mergeCell ref="J32:K32"/>
    <mergeCell ref="B33:E33"/>
    <mergeCell ref="L33:O33"/>
    <mergeCell ref="B3:F4"/>
    <mergeCell ref="Q33:T33"/>
    <mergeCell ref="J19:K19"/>
    <mergeCell ref="B20:E20"/>
    <mergeCell ref="L20:O20"/>
  </mergeCells>
  <dataValidations count="1">
    <dataValidation allowBlank="1" showInputMessage="1" sqref="A43 A6:IV6 A16:IV16 A20:IV20 A33:IV33"/>
  </dataValidations>
  <printOptions horizontalCentered="1" verticalCentered="1"/>
  <pageMargins left="0.35433070866141736" right="0.31496062992125984" top="0.4724409448818898" bottom="0.3937007874015748" header="0" footer="0.1968503937007874"/>
  <pageSetup fitToHeight="1" fitToWidth="1" horizontalDpi="300" verticalDpi="300" orientation="landscape" paperSize="9" scale="93" r:id="rId2"/>
  <headerFooter alignWithMargins="0">
    <oddFooter>&amp;CＰ９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ori</cp:lastModifiedBy>
  <cp:lastPrinted>2017-05-01T09:19:11Z</cp:lastPrinted>
  <dcterms:created xsi:type="dcterms:W3CDTF">2003-12-10T06:40:10Z</dcterms:created>
  <dcterms:modified xsi:type="dcterms:W3CDTF">2017-05-01T09:20:48Z</dcterms:modified>
  <cp:category/>
  <cp:version/>
  <cp:contentType/>
  <cp:contentStatus/>
</cp:coreProperties>
</file>