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4.6\"/>
    </mc:Choice>
  </mc:AlternateContent>
  <bookViews>
    <workbookView xWindow="-105" yWindow="-105" windowWidth="23250" windowHeight="12450" tabRatio="1000" activeTab="6"/>
  </bookViews>
  <sheets>
    <sheet name="全域表紙2024.6～" sheetId="42" r:id="rId1"/>
    <sheet name="新折込料金表（4月～）" sheetId="45" r:id="rId2"/>
    <sheet name="【表紙】" sheetId="15" r:id="rId3"/>
    <sheet name="岐阜市・瑞穂・本巣" sheetId="16" r:id="rId4"/>
    <sheet name="山県・羽島・各務原" sheetId="32" r:id="rId5"/>
    <sheet name="西濃地区" sheetId="33" r:id="rId6"/>
    <sheet name="美濃加茂･加茂･美濃･関・郡上" sheetId="35" r:id="rId7"/>
    <sheet name="可児・土岐・多治見" sheetId="36" r:id="rId8"/>
    <sheet name="瑞浪・恵那・中津川" sheetId="37" r:id="rId9"/>
    <sheet name="下呂・高山・飛騨" sheetId="39" r:id="rId10"/>
  </sheets>
  <definedNames>
    <definedName name="_xlnm.Print_Area" localSheetId="2">【表紙】!$A$1:$X$29</definedName>
    <definedName name="_xlnm.Print_Area" localSheetId="9">下呂・高山・飛騨!$A$1:$AB$33</definedName>
    <definedName name="_xlnm.Print_Area" localSheetId="7">可児・土岐・多治見!$A$1:$AB$33</definedName>
    <definedName name="_xlnm.Print_Area" localSheetId="3">岐阜市・瑞穂・本巣!$A$1:$AB$43</definedName>
    <definedName name="_xlnm.Print_Area" localSheetId="4">山県・羽島・各務原!$A$1:$AB$34</definedName>
    <definedName name="_xlnm.Print_Area" localSheetId="1">'新折込料金表（4月～）'!$A$1:$N$34</definedName>
    <definedName name="_xlnm.Print_Area" localSheetId="8">瑞浪・恵那・中津川!$A$1:$AB$31</definedName>
    <definedName name="_xlnm.Print_Area" localSheetId="5">西濃地区!$A$1:$AB$40</definedName>
    <definedName name="_xlnm.Print_Area" localSheetId="0">'全域表紙2024.6～'!$A$1:$V$40</definedName>
    <definedName name="_xlnm.Print_Area" localSheetId="6">美濃加茂･加茂･美濃･関・郡上!$A$1:$AB$41</definedName>
    <definedName name="Z_326CF9A8_8181_4BE9_9DE2_D1340EB1F1AB_.wvu.PrintArea" localSheetId="1" hidden="1">'新折込料金表（4月～）'!$A$1:$N$33</definedName>
    <definedName name="Z_60335E04_1A5E_4670_A65B_7EBE0368B068_.wvu.PrintArea" localSheetId="1" hidden="1">'新折込料金表（4月～）'!$A$1:$N$33</definedName>
    <definedName name="Z_6CDBD932_B30E_49D2_B6FC_1418CA548C5E_.wvu.PrintArea" localSheetId="1" hidden="1">'新折込料金表（4月～）'!$A$1:$M$33</definedName>
    <definedName name="Z_7C8718D9_2B14_45F3_A36F_6CB5AE075083_.wvu.PrintArea" localSheetId="1" hidden="1">'新折込料金表（4月～）'!$A$1:$N$33</definedName>
    <definedName name="Z_A58C662A_7198_4FC0_95A4_814C6D5F10AF_.wvu.PrintArea" localSheetId="1" hidden="1">'新折込料金表（4月～）'!$A$1:$M$33</definedName>
    <definedName name="Z_CDA7AB1F_CC20_4B98_88D9_33090867852F_.wvu.PrintArea" localSheetId="1" hidden="1">'新折込料金表（4月～）'!$A$1:$N$33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35" l="1"/>
  <c r="AA6" i="33" l="1"/>
  <c r="AA6" i="16"/>
  <c r="AA30" i="36"/>
  <c r="AA21" i="39"/>
  <c r="Z21" i="39"/>
  <c r="L30" i="39"/>
  <c r="K30" i="39"/>
  <c r="L18" i="39"/>
  <c r="K18" i="39"/>
  <c r="AA7" i="39"/>
  <c r="AA24" i="37"/>
  <c r="Z24" i="37"/>
  <c r="L14" i="37"/>
  <c r="L28" i="37"/>
  <c r="K28" i="37"/>
  <c r="K14" i="37"/>
  <c r="AA7" i="37"/>
  <c r="AA7" i="36"/>
  <c r="Z30" i="36"/>
  <c r="AA20" i="36"/>
  <c r="Z20" i="36"/>
  <c r="L23" i="36"/>
  <c r="K23" i="36"/>
  <c r="L16" i="36"/>
  <c r="K16" i="36"/>
  <c r="AA32" i="35"/>
  <c r="Z32" i="35"/>
  <c r="AA20" i="35"/>
  <c r="Z20" i="35"/>
  <c r="L38" i="35"/>
  <c r="K38" i="35"/>
  <c r="L30" i="35"/>
  <c r="K30" i="35"/>
  <c r="L12" i="35"/>
  <c r="K12" i="35"/>
  <c r="AA6" i="35"/>
  <c r="AA30" i="33"/>
  <c r="Z30" i="33"/>
  <c r="AA22" i="33"/>
  <c r="Z22" i="33"/>
  <c r="AA13" i="33"/>
  <c r="Z13" i="33"/>
  <c r="L37" i="33"/>
  <c r="K37" i="33"/>
  <c r="L28" i="33"/>
  <c r="K28" i="33"/>
  <c r="L19" i="33"/>
  <c r="K19" i="33"/>
  <c r="AA23" i="32"/>
  <c r="Z23" i="32"/>
  <c r="L31" i="32"/>
  <c r="K31" i="32"/>
  <c r="L23" i="32"/>
  <c r="K23" i="32"/>
  <c r="L13" i="32"/>
  <c r="K13" i="32"/>
  <c r="AA8" i="32"/>
  <c r="AA30" i="16"/>
  <c r="Z30" i="16"/>
  <c r="AA21" i="16"/>
  <c r="Z21" i="16"/>
  <c r="AA12" i="16"/>
  <c r="Z12" i="16"/>
  <c r="L39" i="16"/>
  <c r="K39" i="16"/>
  <c r="L22" i="45"/>
  <c r="I16" i="36"/>
  <c r="X13" i="15" s="1"/>
  <c r="G16" i="35"/>
  <c r="S20" i="35"/>
  <c r="N10" i="15" s="1"/>
  <c r="U20" i="35"/>
  <c r="Q10" i="15" s="1"/>
  <c r="W12" i="35"/>
  <c r="D19" i="33"/>
  <c r="B16" i="15" s="1"/>
  <c r="F19" i="33"/>
  <c r="D16" i="15" s="1"/>
  <c r="G9" i="33"/>
  <c r="D28" i="33"/>
  <c r="B17" i="15" s="1"/>
  <c r="G26" i="33"/>
  <c r="S12" i="16"/>
  <c r="B8" i="15" s="1"/>
  <c r="S30" i="16"/>
  <c r="U30" i="16"/>
  <c r="D10" i="15" s="1"/>
  <c r="W27" i="16"/>
  <c r="W26" i="16"/>
  <c r="W17" i="16"/>
  <c r="U21" i="16"/>
  <c r="D9" i="15" s="1"/>
  <c r="S21" i="16"/>
  <c r="B9" i="15" s="1"/>
  <c r="G38" i="16"/>
  <c r="G37" i="16"/>
  <c r="G36" i="16"/>
  <c r="G35" i="16"/>
  <c r="G34" i="16"/>
  <c r="G33" i="16"/>
  <c r="G31" i="16"/>
  <c r="G30" i="16"/>
  <c r="G28" i="16"/>
  <c r="G27" i="16"/>
  <c r="G26" i="16"/>
  <c r="G25" i="16"/>
  <c r="G24" i="16"/>
  <c r="G23" i="16"/>
  <c r="G22" i="16"/>
  <c r="G21" i="16"/>
  <c r="G20" i="16"/>
  <c r="G17" i="16"/>
  <c r="G16" i="16"/>
  <c r="G15" i="16"/>
  <c r="G14" i="16"/>
  <c r="G13" i="16"/>
  <c r="G12" i="16"/>
  <c r="G11" i="16"/>
  <c r="G10" i="16"/>
  <c r="G9" i="16"/>
  <c r="G8" i="16"/>
  <c r="F39" i="16"/>
  <c r="D7" i="15" s="1"/>
  <c r="D39" i="16"/>
  <c r="B7" i="15" s="1"/>
  <c r="W10" i="35"/>
  <c r="U21" i="39"/>
  <c r="Q22" i="15" s="1"/>
  <c r="S21" i="39"/>
  <c r="N22" i="15" s="1"/>
  <c r="F30" i="39"/>
  <c r="Q23" i="15" s="1"/>
  <c r="D30" i="39"/>
  <c r="N23" i="15" s="1"/>
  <c r="F18" i="39"/>
  <c r="Q21" i="15" s="1"/>
  <c r="D18" i="39"/>
  <c r="N21" i="15" s="1"/>
  <c r="U24" i="37"/>
  <c r="Q19" i="15" s="1"/>
  <c r="S24" i="37"/>
  <c r="N19" i="15" s="1"/>
  <c r="F28" i="37"/>
  <c r="Q18" i="15" s="1"/>
  <c r="D28" i="37"/>
  <c r="N18" i="15" s="1"/>
  <c r="F14" i="37"/>
  <c r="Q17" i="15" s="1"/>
  <c r="D14" i="37"/>
  <c r="N17" i="15" s="1"/>
  <c r="G20" i="37"/>
  <c r="G21" i="37"/>
  <c r="G22" i="37"/>
  <c r="G23" i="37"/>
  <c r="G24" i="37"/>
  <c r="G25" i="37"/>
  <c r="G26" i="37"/>
  <c r="G12" i="37"/>
  <c r="U30" i="36"/>
  <c r="Q16" i="15" s="1"/>
  <c r="S30" i="36"/>
  <c r="N16" i="15" s="1"/>
  <c r="U20" i="36"/>
  <c r="Q15" i="15" s="1"/>
  <c r="S20" i="36"/>
  <c r="N15" i="15" s="1"/>
  <c r="F23" i="36"/>
  <c r="Q14" i="15" s="1"/>
  <c r="D23" i="36"/>
  <c r="N14" i="15" s="1"/>
  <c r="F16" i="36"/>
  <c r="Q13" i="15" s="1"/>
  <c r="D16" i="36"/>
  <c r="N13" i="15" s="1"/>
  <c r="W26" i="36"/>
  <c r="W27" i="36"/>
  <c r="W28" i="36"/>
  <c r="W11" i="36"/>
  <c r="W12" i="36"/>
  <c r="W13" i="36"/>
  <c r="W14" i="36"/>
  <c r="W15" i="36"/>
  <c r="W16" i="36"/>
  <c r="W17" i="36"/>
  <c r="W18" i="36"/>
  <c r="W9" i="36"/>
  <c r="G21" i="36"/>
  <c r="G23" i="36" s="1"/>
  <c r="V14" i="15" s="1"/>
  <c r="U32" i="35"/>
  <c r="Q11" i="15" s="1"/>
  <c r="S32" i="35"/>
  <c r="N11" i="15" s="1"/>
  <c r="D38" i="35"/>
  <c r="N9" i="15" s="1"/>
  <c r="F38" i="35"/>
  <c r="Q9" i="15" s="1"/>
  <c r="F30" i="35"/>
  <c r="Q8" i="15"/>
  <c r="D30" i="35"/>
  <c r="N8" i="15" s="1"/>
  <c r="W27" i="35"/>
  <c r="W28" i="35"/>
  <c r="W29" i="35"/>
  <c r="W30" i="35"/>
  <c r="W17" i="35"/>
  <c r="I30" i="35"/>
  <c r="X8" i="15" s="1"/>
  <c r="G27" i="35"/>
  <c r="G26" i="35"/>
  <c r="G25" i="35"/>
  <c r="G24" i="35"/>
  <c r="G23" i="35"/>
  <c r="G22" i="35"/>
  <c r="G21" i="35"/>
  <c r="G19" i="35"/>
  <c r="G17" i="35"/>
  <c r="F12" i="35"/>
  <c r="Q7" i="15" s="1"/>
  <c r="D12" i="35"/>
  <c r="N7" i="15" s="1"/>
  <c r="G9" i="35"/>
  <c r="G10" i="35"/>
  <c r="U30" i="33"/>
  <c r="D21" i="15" s="1"/>
  <c r="S30" i="33"/>
  <c r="B21" i="15" s="1"/>
  <c r="U22" i="33"/>
  <c r="D20" i="15" s="1"/>
  <c r="S22" i="33"/>
  <c r="B20" i="15" s="1"/>
  <c r="U13" i="33"/>
  <c r="D19" i="15" s="1"/>
  <c r="S13" i="33"/>
  <c r="B19" i="15" s="1"/>
  <c r="F37" i="33"/>
  <c r="D18" i="15" s="1"/>
  <c r="D37" i="33"/>
  <c r="B18" i="15" s="1"/>
  <c r="F28" i="33"/>
  <c r="D17" i="15" s="1"/>
  <c r="G24" i="33"/>
  <c r="G25" i="33"/>
  <c r="G28" i="32"/>
  <c r="G29" i="32"/>
  <c r="G27" i="32"/>
  <c r="G17" i="32"/>
  <c r="W18" i="16"/>
  <c r="G20" i="35"/>
  <c r="G20" i="32"/>
  <c r="G16" i="39"/>
  <c r="U23" i="32"/>
  <c r="D14" i="15" s="1"/>
  <c r="S23" i="32"/>
  <c r="B14" i="15" s="1"/>
  <c r="W20" i="32"/>
  <c r="W19" i="32"/>
  <c r="W18" i="32"/>
  <c r="Y21" i="39"/>
  <c r="J30" i="39"/>
  <c r="J18" i="39"/>
  <c r="Y24" i="37"/>
  <c r="J28" i="37"/>
  <c r="J14" i="37"/>
  <c r="Y30" i="36"/>
  <c r="Y20" i="36"/>
  <c r="J23" i="36"/>
  <c r="J16" i="36"/>
  <c r="Y32" i="35"/>
  <c r="Y20" i="35"/>
  <c r="J38" i="35"/>
  <c r="J30" i="35"/>
  <c r="J12" i="35"/>
  <c r="G33" i="33"/>
  <c r="Y30" i="33"/>
  <c r="Y22" i="33"/>
  <c r="Y13" i="33"/>
  <c r="J37" i="33"/>
  <c r="J28" i="33"/>
  <c r="J19" i="33"/>
  <c r="Y23" i="32"/>
  <c r="J31" i="32"/>
  <c r="J23" i="32"/>
  <c r="J13" i="32"/>
  <c r="Y30" i="16"/>
  <c r="Y21" i="16"/>
  <c r="Y12" i="16"/>
  <c r="J39" i="16"/>
  <c r="G34" i="33"/>
  <c r="I19" i="33"/>
  <c r="F16" i="15" s="1"/>
  <c r="I13" i="32"/>
  <c r="F11" i="15"/>
  <c r="F13" i="32"/>
  <c r="D11" i="15" s="1"/>
  <c r="D13" i="32"/>
  <c r="B11" i="15" s="1"/>
  <c r="G11" i="32"/>
  <c r="G10" i="32"/>
  <c r="G32" i="33"/>
  <c r="W11" i="39"/>
  <c r="W12" i="39"/>
  <c r="W13" i="39"/>
  <c r="W14" i="39"/>
  <c r="W15" i="39"/>
  <c r="W16" i="39"/>
  <c r="W17" i="39"/>
  <c r="W18" i="39"/>
  <c r="W19" i="39"/>
  <c r="W10" i="39"/>
  <c r="W9" i="39"/>
  <c r="G28" i="39"/>
  <c r="G27" i="39"/>
  <c r="G26" i="39"/>
  <c r="G25" i="39"/>
  <c r="G24" i="39"/>
  <c r="G23" i="39"/>
  <c r="G22" i="39"/>
  <c r="G11" i="39"/>
  <c r="G12" i="39"/>
  <c r="G13" i="39"/>
  <c r="G14" i="39"/>
  <c r="G15" i="39"/>
  <c r="G10" i="39"/>
  <c r="G9" i="39"/>
  <c r="W11" i="37"/>
  <c r="W12" i="37"/>
  <c r="W13" i="37"/>
  <c r="W14" i="37"/>
  <c r="W15" i="37"/>
  <c r="W16" i="37"/>
  <c r="W17" i="37"/>
  <c r="W18" i="37"/>
  <c r="W19" i="37"/>
  <c r="W20" i="37"/>
  <c r="W21" i="37"/>
  <c r="W22" i="37"/>
  <c r="W10" i="37"/>
  <c r="W9" i="37"/>
  <c r="G11" i="37"/>
  <c r="G10" i="37"/>
  <c r="G19" i="37"/>
  <c r="G9" i="37"/>
  <c r="W25" i="36"/>
  <c r="W10" i="36"/>
  <c r="W24" i="36"/>
  <c r="G11" i="36"/>
  <c r="G12" i="36"/>
  <c r="G13" i="36"/>
  <c r="G14" i="36"/>
  <c r="G10" i="36"/>
  <c r="G9" i="36"/>
  <c r="W26" i="35"/>
  <c r="W25" i="35"/>
  <c r="W11" i="35"/>
  <c r="W13" i="35"/>
  <c r="W14" i="35"/>
  <c r="W15" i="35"/>
  <c r="W16" i="35"/>
  <c r="W9" i="35"/>
  <c r="W24" i="35"/>
  <c r="W8" i="35"/>
  <c r="G35" i="35"/>
  <c r="G34" i="35"/>
  <c r="G38" i="35" s="1"/>
  <c r="V9" i="15" s="1"/>
  <c r="G8" i="35"/>
  <c r="W27" i="33"/>
  <c r="W26" i="33"/>
  <c r="W20" i="33"/>
  <c r="W19" i="33"/>
  <c r="W18" i="33"/>
  <c r="W22" i="33" s="1"/>
  <c r="E20" i="15" s="1"/>
  <c r="W10" i="33"/>
  <c r="W11" i="33"/>
  <c r="W9" i="33"/>
  <c r="W8" i="33"/>
  <c r="G23" i="33"/>
  <c r="G17" i="33"/>
  <c r="G16" i="33"/>
  <c r="G10" i="33"/>
  <c r="G11" i="33"/>
  <c r="G12" i="33"/>
  <c r="G13" i="33"/>
  <c r="G14" i="33"/>
  <c r="G15" i="33"/>
  <c r="G8" i="33"/>
  <c r="W12" i="32"/>
  <c r="W13" i="32"/>
  <c r="W14" i="32"/>
  <c r="W15" i="32"/>
  <c r="W16" i="32"/>
  <c r="W17" i="32"/>
  <c r="W11" i="32"/>
  <c r="W10" i="32"/>
  <c r="G22" i="32"/>
  <c r="G21" i="32"/>
  <c r="G19" i="32"/>
  <c r="G18" i="32"/>
  <c r="W19" i="16"/>
  <c r="W9" i="16"/>
  <c r="W10" i="16"/>
  <c r="W8" i="16"/>
  <c r="X24" i="37"/>
  <c r="X19" i="15" s="1"/>
  <c r="U12" i="16"/>
  <c r="D8" i="15" s="1"/>
  <c r="I28" i="33"/>
  <c r="F17" i="15" s="1"/>
  <c r="I37" i="33"/>
  <c r="I30" i="39"/>
  <c r="X23" i="15" s="1"/>
  <c r="I18" i="39"/>
  <c r="X21" i="15" s="1"/>
  <c r="I28" i="37"/>
  <c r="X18" i="15" s="1"/>
  <c r="X21" i="39"/>
  <c r="X22" i="15" s="1"/>
  <c r="I14" i="37"/>
  <c r="X17" i="15" s="1"/>
  <c r="I23" i="36"/>
  <c r="X14" i="15" s="1"/>
  <c r="X30" i="36"/>
  <c r="X16" i="15" s="1"/>
  <c r="X20" i="36"/>
  <c r="X15" i="15" s="1"/>
  <c r="I38" i="35"/>
  <c r="X9" i="15" s="1"/>
  <c r="X20" i="35"/>
  <c r="X10" i="15" s="1"/>
  <c r="X32" i="35"/>
  <c r="X11" i="15" s="1"/>
  <c r="I12" i="35"/>
  <c r="X7" i="15" s="1"/>
  <c r="X30" i="33"/>
  <c r="F21" i="15" s="1"/>
  <c r="X22" i="33"/>
  <c r="F20" i="15" s="1"/>
  <c r="X13" i="33"/>
  <c r="F19" i="15" s="1"/>
  <c r="X23" i="32"/>
  <c r="F14" i="15" s="1"/>
  <c r="I31" i="32"/>
  <c r="F13" i="15" s="1"/>
  <c r="F31" i="32"/>
  <c r="D13" i="15" s="1"/>
  <c r="I23" i="32"/>
  <c r="F12" i="15"/>
  <c r="F23" i="32"/>
  <c r="D12" i="15" s="1"/>
  <c r="X30" i="16"/>
  <c r="F10" i="15" s="1"/>
  <c r="X21" i="16"/>
  <c r="F9" i="15" s="1"/>
  <c r="X12" i="16"/>
  <c r="F8" i="15" s="1"/>
  <c r="D31" i="32"/>
  <c r="B13" i="15" s="1"/>
  <c r="D23" i="32"/>
  <c r="B12" i="15" s="1"/>
  <c r="B10" i="15"/>
  <c r="I39" i="16"/>
  <c r="F7" i="15" s="1"/>
  <c r="F18" i="15"/>
  <c r="G18" i="39" l="1"/>
  <c r="V21" i="15" s="1"/>
  <c r="X5" i="39"/>
  <c r="X24" i="15"/>
  <c r="G30" i="39"/>
  <c r="V23" i="15" s="1"/>
  <c r="Q24" i="15"/>
  <c r="N24" i="15"/>
  <c r="W21" i="39"/>
  <c r="V22" i="15" s="1"/>
  <c r="G14" i="37"/>
  <c r="V17" i="15" s="1"/>
  <c r="X5" i="37"/>
  <c r="G28" i="37"/>
  <c r="V18" i="15" s="1"/>
  <c r="W20" i="36"/>
  <c r="V15" i="15" s="1"/>
  <c r="X20" i="15"/>
  <c r="W30" i="36"/>
  <c r="V16" i="15" s="1"/>
  <c r="G16" i="36"/>
  <c r="V13" i="15" s="1"/>
  <c r="X5" i="36"/>
  <c r="G12" i="35"/>
  <c r="V7" i="15" s="1"/>
  <c r="G30" i="35"/>
  <c r="V8" i="15" s="1"/>
  <c r="W32" i="35"/>
  <c r="V11" i="15" s="1"/>
  <c r="N12" i="15"/>
  <c r="X12" i="15"/>
  <c r="X4" i="35"/>
  <c r="W20" i="35"/>
  <c r="V10" i="15" s="1"/>
  <c r="G37" i="33"/>
  <c r="E18" i="15" s="1"/>
  <c r="G28" i="33"/>
  <c r="E17" i="15" s="1"/>
  <c r="W13" i="33"/>
  <c r="E19" i="15" s="1"/>
  <c r="W30" i="33"/>
  <c r="E21" i="15" s="1"/>
  <c r="G19" i="33"/>
  <c r="E16" i="15" s="1"/>
  <c r="G13" i="32"/>
  <c r="E11" i="15" s="1"/>
  <c r="G31" i="32"/>
  <c r="E13" i="15" s="1"/>
  <c r="W23" i="32"/>
  <c r="E14" i="15" s="1"/>
  <c r="X6" i="32"/>
  <c r="G23" i="32"/>
  <c r="E12" i="15" s="1"/>
  <c r="W30" i="16"/>
  <c r="E10" i="15" s="1"/>
  <c r="B15" i="15"/>
  <c r="W12" i="16"/>
  <c r="E8" i="15" s="1"/>
  <c r="G39" i="16"/>
  <c r="E7" i="15" s="1"/>
  <c r="X4" i="16"/>
  <c r="D15" i="15"/>
  <c r="W21" i="16"/>
  <c r="E9" i="15" s="1"/>
  <c r="B22" i="15"/>
  <c r="Q12" i="15"/>
  <c r="D22" i="15"/>
  <c r="F15" i="15"/>
  <c r="F22" i="15"/>
  <c r="X4" i="33"/>
  <c r="N20" i="15"/>
  <c r="Q20" i="15"/>
  <c r="W24" i="37"/>
  <c r="V19" i="15" s="1"/>
  <c r="V24" i="15" l="1"/>
  <c r="V20" i="15"/>
  <c r="V12" i="15"/>
  <c r="E22" i="15"/>
  <c r="X25" i="15"/>
  <c r="W3" i="15" s="1"/>
  <c r="Q25" i="15"/>
  <c r="E15" i="15"/>
  <c r="N25" i="15"/>
  <c r="V25" i="15" l="1"/>
</calcChain>
</file>

<file path=xl/sharedStrings.xml><?xml version="1.0" encoding="utf-8"?>
<sst xmlns="http://schemas.openxmlformats.org/spreadsheetml/2006/main" count="1555" uniqueCount="513">
  <si>
    <t>【備考】</t>
    <rPh sb="1" eb="3">
      <t>ビコウ</t>
    </rPh>
    <phoneticPr fontId="2"/>
  </si>
  <si>
    <t>岐阜市</t>
    <rPh sb="0" eb="2">
      <t>ギフ</t>
    </rPh>
    <rPh sb="2" eb="3">
      <t>シ</t>
    </rPh>
    <phoneticPr fontId="2"/>
  </si>
  <si>
    <t>大野黒野</t>
    <rPh sb="0" eb="2">
      <t>オオノ</t>
    </rPh>
    <rPh sb="2" eb="4">
      <t>クロノ</t>
    </rPh>
    <phoneticPr fontId="2"/>
  </si>
  <si>
    <t>笠原</t>
    <rPh sb="0" eb="2">
      <t>カサハラ</t>
    </rPh>
    <phoneticPr fontId="2"/>
  </si>
  <si>
    <t>瑞穂市</t>
    <rPh sb="0" eb="2">
      <t>ミズホ</t>
    </rPh>
    <rPh sb="2" eb="3">
      <t>シ</t>
    </rPh>
    <phoneticPr fontId="2"/>
  </si>
  <si>
    <t>山県市</t>
    <rPh sb="0" eb="2">
      <t>ヤマガタ</t>
    </rPh>
    <rPh sb="2" eb="3">
      <t>シ</t>
    </rPh>
    <phoneticPr fontId="2"/>
  </si>
  <si>
    <t>羽島市</t>
    <rPh sb="0" eb="3">
      <t>ハシマシ</t>
    </rPh>
    <phoneticPr fontId="2"/>
  </si>
  <si>
    <t>羽島郡</t>
    <rPh sb="0" eb="2">
      <t>ハシマ</t>
    </rPh>
    <rPh sb="2" eb="3">
      <t>グン</t>
    </rPh>
    <phoneticPr fontId="2"/>
  </si>
  <si>
    <t>各務原市</t>
    <rPh sb="0" eb="4">
      <t>カカミガハラシ</t>
    </rPh>
    <phoneticPr fontId="2"/>
  </si>
  <si>
    <t>岐阜地区　計</t>
    <rPh sb="0" eb="2">
      <t>ギフ</t>
    </rPh>
    <rPh sb="2" eb="4">
      <t>チク</t>
    </rPh>
    <rPh sb="5" eb="6">
      <t>ケイ</t>
    </rPh>
    <phoneticPr fontId="2"/>
  </si>
  <si>
    <t>大垣市</t>
    <rPh sb="0" eb="2">
      <t>オオガキ</t>
    </rPh>
    <rPh sb="2" eb="3">
      <t>シ</t>
    </rPh>
    <phoneticPr fontId="2"/>
  </si>
  <si>
    <t>海津市</t>
    <rPh sb="0" eb="1">
      <t>ウミ</t>
    </rPh>
    <rPh sb="1" eb="3">
      <t>ツシ</t>
    </rPh>
    <phoneticPr fontId="2"/>
  </si>
  <si>
    <t>不破郡</t>
    <rPh sb="0" eb="3">
      <t>フワグン</t>
    </rPh>
    <phoneticPr fontId="2"/>
  </si>
  <si>
    <t>安八郡</t>
    <rPh sb="0" eb="2">
      <t>アンパチ</t>
    </rPh>
    <rPh sb="2" eb="3">
      <t>グン</t>
    </rPh>
    <phoneticPr fontId="2"/>
  </si>
  <si>
    <t>養老郡</t>
    <rPh sb="0" eb="3">
      <t>ヨウロウグン</t>
    </rPh>
    <phoneticPr fontId="2"/>
  </si>
  <si>
    <t>西濃地区　計</t>
    <rPh sb="0" eb="2">
      <t>セイノウ</t>
    </rPh>
    <rPh sb="2" eb="4">
      <t>チク</t>
    </rPh>
    <rPh sb="5" eb="6">
      <t>ケイ</t>
    </rPh>
    <phoneticPr fontId="2"/>
  </si>
  <si>
    <t>美濃加茂市</t>
    <rPh sb="0" eb="5">
      <t>ミノカモシ</t>
    </rPh>
    <phoneticPr fontId="2"/>
  </si>
  <si>
    <t>加茂郡</t>
    <rPh sb="0" eb="2">
      <t>カモ</t>
    </rPh>
    <rPh sb="2" eb="3">
      <t>グン</t>
    </rPh>
    <phoneticPr fontId="2"/>
  </si>
  <si>
    <t>美濃市</t>
    <rPh sb="0" eb="3">
      <t>ミノシ</t>
    </rPh>
    <phoneticPr fontId="2"/>
  </si>
  <si>
    <t>関市</t>
    <rPh sb="0" eb="2">
      <t>セキシ</t>
    </rPh>
    <phoneticPr fontId="2"/>
  </si>
  <si>
    <t>郡上市</t>
    <rPh sb="0" eb="2">
      <t>グジョウ</t>
    </rPh>
    <rPh sb="2" eb="3">
      <t>シ</t>
    </rPh>
    <phoneticPr fontId="2"/>
  </si>
  <si>
    <t>中濃地区　計</t>
    <rPh sb="0" eb="1">
      <t>チュウ</t>
    </rPh>
    <rPh sb="1" eb="2">
      <t>ノウ</t>
    </rPh>
    <rPh sb="2" eb="4">
      <t>チク</t>
    </rPh>
    <rPh sb="5" eb="6">
      <t>ケイ</t>
    </rPh>
    <phoneticPr fontId="2"/>
  </si>
  <si>
    <t>可児市</t>
    <rPh sb="0" eb="3">
      <t>カニシ</t>
    </rPh>
    <phoneticPr fontId="2"/>
  </si>
  <si>
    <t>可児郡</t>
    <rPh sb="0" eb="2">
      <t>カニ</t>
    </rPh>
    <rPh sb="2" eb="3">
      <t>グン</t>
    </rPh>
    <phoneticPr fontId="2"/>
  </si>
  <si>
    <t>多治見市</t>
    <rPh sb="0" eb="4">
      <t>タジミシ</t>
    </rPh>
    <phoneticPr fontId="2"/>
  </si>
  <si>
    <t>土岐市</t>
    <rPh sb="0" eb="3">
      <t>トキシ</t>
    </rPh>
    <phoneticPr fontId="2"/>
  </si>
  <si>
    <t>瑞浪市</t>
    <rPh sb="0" eb="2">
      <t>ミズナミ</t>
    </rPh>
    <rPh sb="2" eb="3">
      <t>シ</t>
    </rPh>
    <phoneticPr fontId="2"/>
  </si>
  <si>
    <t>恵那市</t>
    <rPh sb="0" eb="3">
      <t>エナシ</t>
    </rPh>
    <phoneticPr fontId="2"/>
  </si>
  <si>
    <t>中津川市</t>
    <rPh sb="0" eb="4">
      <t>ナカツガワシ</t>
    </rPh>
    <phoneticPr fontId="2"/>
  </si>
  <si>
    <t>東濃地区　計</t>
    <rPh sb="0" eb="1">
      <t>トウ</t>
    </rPh>
    <rPh sb="1" eb="2">
      <t>ノウ</t>
    </rPh>
    <rPh sb="2" eb="4">
      <t>チク</t>
    </rPh>
    <rPh sb="5" eb="6">
      <t>ケイ</t>
    </rPh>
    <phoneticPr fontId="2"/>
  </si>
  <si>
    <t>下呂市</t>
    <rPh sb="0" eb="2">
      <t>ゲロ</t>
    </rPh>
    <rPh sb="2" eb="3">
      <t>シ</t>
    </rPh>
    <phoneticPr fontId="2"/>
  </si>
  <si>
    <t>高山市</t>
    <rPh sb="0" eb="3">
      <t>タカヤマシ</t>
    </rPh>
    <phoneticPr fontId="2"/>
  </si>
  <si>
    <t>飛騨市</t>
    <rPh sb="0" eb="2">
      <t>ヒダ</t>
    </rPh>
    <rPh sb="2" eb="3">
      <t>シ</t>
    </rPh>
    <phoneticPr fontId="2"/>
  </si>
  <si>
    <t>飛騨地区　計</t>
    <rPh sb="0" eb="2">
      <t>ヒダ</t>
    </rPh>
    <rPh sb="2" eb="4">
      <t>チク</t>
    </rPh>
    <rPh sb="5" eb="6">
      <t>ケイ</t>
    </rPh>
    <phoneticPr fontId="2"/>
  </si>
  <si>
    <t>　岐　　阜　　市</t>
    <rPh sb="1" eb="2">
      <t>チマタ</t>
    </rPh>
    <rPh sb="4" eb="5">
      <t>ユタカ</t>
    </rPh>
    <rPh sb="7" eb="8">
      <t>シ</t>
    </rPh>
    <phoneticPr fontId="2"/>
  </si>
  <si>
    <t>岐阜駅前</t>
  </si>
  <si>
    <t>鏡島</t>
  </si>
  <si>
    <t>岐阜本荘</t>
  </si>
  <si>
    <t>手力</t>
  </si>
  <si>
    <t>大洞</t>
  </si>
  <si>
    <t>岐阜加納</t>
  </si>
  <si>
    <t>岐阜茜部</t>
    <rPh sb="0" eb="2">
      <t>ギフ</t>
    </rPh>
    <phoneticPr fontId="2"/>
  </si>
  <si>
    <t>加納西部</t>
  </si>
  <si>
    <t>加納六条</t>
  </si>
  <si>
    <t>枚数</t>
    <rPh sb="0" eb="2">
      <t>マイスウ</t>
    </rPh>
    <phoneticPr fontId="2"/>
  </si>
  <si>
    <t>地区</t>
    <rPh sb="0" eb="2">
      <t>チク</t>
    </rPh>
    <phoneticPr fontId="2"/>
  </si>
  <si>
    <t>販売店名</t>
    <rPh sb="0" eb="2">
      <t>ハンバイ</t>
    </rPh>
    <rPh sb="2" eb="4">
      <t>テンメイ</t>
    </rPh>
    <phoneticPr fontId="2"/>
  </si>
  <si>
    <t>配布日</t>
    <rPh sb="0" eb="2">
      <t>ハイフ</t>
    </rPh>
    <rPh sb="2" eb="3">
      <t>ビ</t>
    </rPh>
    <phoneticPr fontId="2"/>
  </si>
  <si>
    <t>穂積</t>
  </si>
  <si>
    <t>美江寺</t>
  </si>
  <si>
    <t>AMG</t>
  </si>
  <si>
    <t>瑞穂牛牧</t>
    <rPh sb="0" eb="2">
      <t>ミズホ</t>
    </rPh>
    <rPh sb="2" eb="4">
      <t>ウシマキ</t>
    </rPh>
    <phoneticPr fontId="2"/>
  </si>
  <si>
    <t>　瑞　　穂　　市</t>
    <rPh sb="1" eb="2">
      <t>ズイ</t>
    </rPh>
    <rPh sb="4" eb="5">
      <t>ホ</t>
    </rPh>
    <rPh sb="7" eb="8">
      <t>シ</t>
    </rPh>
    <phoneticPr fontId="2"/>
  </si>
  <si>
    <t>北方西部</t>
  </si>
  <si>
    <t>岐阜山添</t>
  </si>
  <si>
    <t>根尾</t>
  </si>
  <si>
    <t>　本　　巣　　市</t>
    <rPh sb="1" eb="2">
      <t>モト</t>
    </rPh>
    <rPh sb="4" eb="5">
      <t>ス</t>
    </rPh>
    <rPh sb="7" eb="8">
      <t>シ</t>
    </rPh>
    <phoneticPr fontId="2"/>
  </si>
  <si>
    <t>　山　　県　　市</t>
    <rPh sb="1" eb="2">
      <t>ヤマ</t>
    </rPh>
    <rPh sb="4" eb="5">
      <t>ケン</t>
    </rPh>
    <rPh sb="7" eb="8">
      <t>シ</t>
    </rPh>
    <phoneticPr fontId="2"/>
  </si>
  <si>
    <t>　本　　巣　　郡</t>
    <rPh sb="1" eb="2">
      <t>モト</t>
    </rPh>
    <rPh sb="4" eb="5">
      <t>ス</t>
    </rPh>
    <rPh sb="7" eb="8">
      <t>グン</t>
    </rPh>
    <phoneticPr fontId="2"/>
  </si>
  <si>
    <t>北方西郷</t>
  </si>
  <si>
    <t>Ａ</t>
  </si>
  <si>
    <t>　羽　　島　　市</t>
    <rPh sb="1" eb="2">
      <t>ハ</t>
    </rPh>
    <rPh sb="4" eb="5">
      <t>シマ</t>
    </rPh>
    <rPh sb="7" eb="8">
      <t>シ</t>
    </rPh>
    <phoneticPr fontId="2"/>
  </si>
  <si>
    <t>　羽　　島　　郡</t>
    <rPh sb="1" eb="2">
      <t>ハ</t>
    </rPh>
    <rPh sb="4" eb="5">
      <t>シマ</t>
    </rPh>
    <rPh sb="7" eb="8">
      <t>グン</t>
    </rPh>
    <phoneticPr fontId="2"/>
  </si>
  <si>
    <t>那加中央</t>
  </si>
  <si>
    <t>那加北部</t>
  </si>
  <si>
    <t>蘇原</t>
  </si>
  <si>
    <t>蘇原北部</t>
  </si>
  <si>
    <t>尾崎団地</t>
  </si>
  <si>
    <t>各務原</t>
  </si>
  <si>
    <t>鵜沼団地</t>
  </si>
  <si>
    <t>鵜沼東</t>
    <rPh sb="0" eb="2">
      <t>ウヌマ</t>
    </rPh>
    <rPh sb="2" eb="3">
      <t>ヒガシ</t>
    </rPh>
    <phoneticPr fontId="2"/>
  </si>
  <si>
    <t>岐阜川島</t>
  </si>
  <si>
    <t>　各　　務　　原　　市</t>
    <rPh sb="1" eb="2">
      <t>カク</t>
    </rPh>
    <rPh sb="4" eb="5">
      <t>ム</t>
    </rPh>
    <rPh sb="7" eb="8">
      <t>ハラ</t>
    </rPh>
    <rPh sb="10" eb="11">
      <t>シ</t>
    </rPh>
    <phoneticPr fontId="2"/>
  </si>
  <si>
    <t>　大　　垣　　市</t>
    <rPh sb="1" eb="2">
      <t>オオ</t>
    </rPh>
    <rPh sb="4" eb="5">
      <t>カキ</t>
    </rPh>
    <rPh sb="7" eb="8">
      <t>シ</t>
    </rPh>
    <phoneticPr fontId="2"/>
  </si>
  <si>
    <t>大垣(平林)</t>
  </si>
  <si>
    <t>大垣西部</t>
  </si>
  <si>
    <t>大垣中川</t>
  </si>
  <si>
    <t>大垣(大迫)</t>
  </si>
  <si>
    <t>北垣</t>
  </si>
  <si>
    <t>美濃赤坂</t>
  </si>
  <si>
    <t>墨俣</t>
  </si>
  <si>
    <t>上石津</t>
  </si>
  <si>
    <t>本巣市</t>
    <rPh sb="0" eb="2">
      <t>モトス</t>
    </rPh>
    <rPh sb="2" eb="3">
      <t>シ</t>
    </rPh>
    <phoneticPr fontId="2"/>
  </si>
  <si>
    <t>本巣郡</t>
    <rPh sb="0" eb="2">
      <t>モトス</t>
    </rPh>
    <rPh sb="2" eb="3">
      <t>グン</t>
    </rPh>
    <phoneticPr fontId="2"/>
  </si>
  <si>
    <t>Ｍ</t>
  </si>
  <si>
    <t>　海　　津　　市</t>
    <rPh sb="1" eb="2">
      <t>ウミ</t>
    </rPh>
    <rPh sb="4" eb="5">
      <t>ツ</t>
    </rPh>
    <rPh sb="7" eb="8">
      <t>シ</t>
    </rPh>
    <phoneticPr fontId="2"/>
  </si>
  <si>
    <t>垂井南部</t>
  </si>
  <si>
    <t>ＡＭ</t>
  </si>
  <si>
    <t>　安　　八　　郡　　</t>
    <rPh sb="1" eb="2">
      <t>アン</t>
    </rPh>
    <rPh sb="4" eb="5">
      <t>ハチ</t>
    </rPh>
    <rPh sb="7" eb="8">
      <t>グン</t>
    </rPh>
    <phoneticPr fontId="2"/>
  </si>
  <si>
    <t>下油井</t>
  </si>
  <si>
    <t>佐見</t>
  </si>
  <si>
    <t>八百津</t>
  </si>
  <si>
    <t>　加　　茂　　郡</t>
    <rPh sb="1" eb="2">
      <t>カ</t>
    </rPh>
    <rPh sb="4" eb="5">
      <t>シゲル</t>
    </rPh>
    <rPh sb="7" eb="8">
      <t>グン</t>
    </rPh>
    <phoneticPr fontId="2"/>
  </si>
  <si>
    <t>　美　濃　加　茂　市</t>
    <rPh sb="1" eb="2">
      <t>ビ</t>
    </rPh>
    <rPh sb="3" eb="4">
      <t>ノウ</t>
    </rPh>
    <rPh sb="5" eb="6">
      <t>カ</t>
    </rPh>
    <rPh sb="7" eb="8">
      <t>シゲル</t>
    </rPh>
    <rPh sb="9" eb="10">
      <t>シ</t>
    </rPh>
    <phoneticPr fontId="2"/>
  </si>
  <si>
    <t>関</t>
  </si>
  <si>
    <t>関西部</t>
  </si>
  <si>
    <t>関小瀬</t>
  </si>
  <si>
    <t>関東部</t>
  </si>
  <si>
    <t>関南部</t>
  </si>
  <si>
    <t>関富野</t>
  </si>
  <si>
    <t>中之保（下之保）</t>
    <rPh sb="1" eb="2">
      <t>コレ</t>
    </rPh>
    <rPh sb="4" eb="5">
      <t>シモ</t>
    </rPh>
    <rPh sb="5" eb="6">
      <t>コレ</t>
    </rPh>
    <rPh sb="6" eb="7">
      <t>ホ</t>
    </rPh>
    <phoneticPr fontId="2"/>
  </si>
  <si>
    <t>上之保</t>
    <rPh sb="1" eb="2">
      <t>コレ</t>
    </rPh>
    <phoneticPr fontId="2"/>
  </si>
  <si>
    <t>洞戸</t>
  </si>
  <si>
    <t>M</t>
  </si>
  <si>
    <t>AM</t>
  </si>
  <si>
    <t>相生</t>
  </si>
  <si>
    <t>和良</t>
  </si>
  <si>
    <t>正ヶ洞</t>
  </si>
  <si>
    <t>広見</t>
  </si>
  <si>
    <t>今渡</t>
  </si>
  <si>
    <t>西可児</t>
  </si>
  <si>
    <t>春里</t>
  </si>
  <si>
    <t>下切</t>
  </si>
  <si>
    <t>伏見兼山</t>
  </si>
  <si>
    <t>　多　　治　　見　　市</t>
    <rPh sb="1" eb="2">
      <t>タ</t>
    </rPh>
    <rPh sb="4" eb="5">
      <t>オサム</t>
    </rPh>
    <rPh sb="7" eb="8">
      <t>ミ</t>
    </rPh>
    <rPh sb="10" eb="11">
      <t>シ</t>
    </rPh>
    <phoneticPr fontId="2"/>
  </si>
  <si>
    <t>多治見東部</t>
  </si>
  <si>
    <t>多治見西部</t>
  </si>
  <si>
    <t>池田</t>
  </si>
  <si>
    <t>小泉</t>
  </si>
  <si>
    <t>北栄</t>
  </si>
  <si>
    <t>多治見脇之島</t>
  </si>
  <si>
    <t>多治見姫</t>
  </si>
  <si>
    <t>多治見桜ヶ丘</t>
  </si>
  <si>
    <t>瑞浪西部</t>
  </si>
  <si>
    <t>釜戸</t>
  </si>
  <si>
    <t>陶</t>
  </si>
  <si>
    <t>恵那(佐伯)</t>
  </si>
  <si>
    <t>武並</t>
  </si>
  <si>
    <t>岩村</t>
  </si>
  <si>
    <t>遠山</t>
  </si>
  <si>
    <t>Y</t>
  </si>
  <si>
    <t>中津川西</t>
  </si>
  <si>
    <t>中津川北</t>
  </si>
  <si>
    <t>坂本</t>
  </si>
  <si>
    <t>落合</t>
  </si>
  <si>
    <t>苗木</t>
  </si>
  <si>
    <t>阿木</t>
  </si>
  <si>
    <t>蛭川</t>
  </si>
  <si>
    <t>美濃坂下</t>
  </si>
  <si>
    <t>福岡</t>
  </si>
  <si>
    <t>下野</t>
  </si>
  <si>
    <t>田瀬</t>
  </si>
  <si>
    <t>付知</t>
  </si>
  <si>
    <t>加子母</t>
  </si>
  <si>
    <t>飛騨金山</t>
  </si>
  <si>
    <t>東村</t>
  </si>
  <si>
    <t>焼石</t>
  </si>
  <si>
    <t>下呂</t>
  </si>
  <si>
    <t>飛騨竹原</t>
  </si>
  <si>
    <t>飛騨萩原</t>
  </si>
  <si>
    <t>飛騨川西</t>
  </si>
  <si>
    <t>飛騨小坂</t>
  </si>
  <si>
    <t>高山朝日町</t>
    <rPh sb="0" eb="2">
      <t>タカヤマ</t>
    </rPh>
    <rPh sb="2" eb="5">
      <t>アサヒチョウ</t>
    </rPh>
    <phoneticPr fontId="2"/>
  </si>
  <si>
    <t>清見</t>
  </si>
  <si>
    <t>久々野</t>
  </si>
  <si>
    <t>ひだ一之宮</t>
    <rPh sb="2" eb="5">
      <t>イチノミヤ</t>
    </rPh>
    <phoneticPr fontId="2"/>
  </si>
  <si>
    <t>丹生川</t>
  </si>
  <si>
    <t>飛騨国府</t>
  </si>
  <si>
    <t>上宝</t>
  </si>
  <si>
    <t>奥飛騨</t>
    <rPh sb="0" eb="1">
      <t>オク</t>
    </rPh>
    <rPh sb="1" eb="3">
      <t>ヒダ</t>
    </rPh>
    <phoneticPr fontId="2"/>
  </si>
  <si>
    <t>　高　　山　　市</t>
    <rPh sb="1" eb="2">
      <t>タカ</t>
    </rPh>
    <rPh sb="4" eb="5">
      <t>ヤマ</t>
    </rPh>
    <rPh sb="7" eb="8">
      <t>シ</t>
    </rPh>
    <phoneticPr fontId="2"/>
  </si>
  <si>
    <t>神岡</t>
  </si>
  <si>
    <t>茂住</t>
  </si>
  <si>
    <t>飛騨古川</t>
  </si>
  <si>
    <t>打保</t>
  </si>
  <si>
    <t>飛騨杉原</t>
  </si>
  <si>
    <t>　養　　老　　郡　</t>
    <rPh sb="1" eb="2">
      <t>オサム</t>
    </rPh>
    <rPh sb="4" eb="5">
      <t>ロウ</t>
    </rPh>
    <rPh sb="7" eb="8">
      <t>グン</t>
    </rPh>
    <phoneticPr fontId="2"/>
  </si>
  <si>
    <t>２店</t>
    <rPh sb="1" eb="2">
      <t>テン</t>
    </rPh>
    <phoneticPr fontId="2"/>
  </si>
  <si>
    <t>TEL（058）273-8248　FAX（058）273-6341</t>
    <phoneticPr fontId="2"/>
  </si>
  <si>
    <t>　中　　津　　川　　市</t>
    <rPh sb="1" eb="2">
      <t>ナカ</t>
    </rPh>
    <rPh sb="4" eb="5">
      <t>ツ</t>
    </rPh>
    <rPh sb="7" eb="8">
      <t>カワ</t>
    </rPh>
    <rPh sb="10" eb="11">
      <t>シ</t>
    </rPh>
    <phoneticPr fontId="2"/>
  </si>
  <si>
    <t>※1</t>
    <phoneticPr fontId="2"/>
  </si>
  <si>
    <t>高山西部</t>
    <rPh sb="0" eb="2">
      <t>タカヤマ</t>
    </rPh>
    <rPh sb="2" eb="4">
      <t>セイブ</t>
    </rPh>
    <phoneticPr fontId="2"/>
  </si>
  <si>
    <t>大垣駅西</t>
    <rPh sb="2" eb="3">
      <t>エキ</t>
    </rPh>
    <rPh sb="3" eb="4">
      <t>ニシ</t>
    </rPh>
    <phoneticPr fontId="2"/>
  </si>
  <si>
    <t>大垣東部</t>
    <rPh sb="0" eb="2">
      <t>オオガキ</t>
    </rPh>
    <rPh sb="2" eb="4">
      <t>トウブ</t>
    </rPh>
    <phoneticPr fontId="2"/>
  </si>
  <si>
    <t>８店</t>
    <rPh sb="1" eb="2">
      <t>テン</t>
    </rPh>
    <phoneticPr fontId="2"/>
  </si>
  <si>
    <t>７店</t>
    <rPh sb="1" eb="2">
      <t>テン</t>
    </rPh>
    <phoneticPr fontId="2"/>
  </si>
  <si>
    <t>４店</t>
    <rPh sb="1" eb="2">
      <t>テン</t>
    </rPh>
    <phoneticPr fontId="2"/>
  </si>
  <si>
    <t>５店</t>
    <rPh sb="1" eb="2">
      <t>テン</t>
    </rPh>
    <phoneticPr fontId="2"/>
  </si>
  <si>
    <t>６店</t>
    <rPh sb="1" eb="2">
      <t>テン</t>
    </rPh>
    <phoneticPr fontId="2"/>
  </si>
  <si>
    <t>１店</t>
    <rPh sb="1" eb="2">
      <t>テン</t>
    </rPh>
    <phoneticPr fontId="2"/>
  </si>
  <si>
    <t>３店</t>
    <rPh sb="1" eb="2">
      <t>テン</t>
    </rPh>
    <phoneticPr fontId="2"/>
  </si>
  <si>
    <t>１３店</t>
    <rPh sb="2" eb="3">
      <t>テン</t>
    </rPh>
    <phoneticPr fontId="2"/>
  </si>
  <si>
    <t>恵那上矢作</t>
    <rPh sb="0" eb="2">
      <t>エナ</t>
    </rPh>
    <rPh sb="2" eb="3">
      <t>カミ</t>
    </rPh>
    <rPh sb="3" eb="5">
      <t>ヤハギ</t>
    </rPh>
    <phoneticPr fontId="2"/>
  </si>
  <si>
    <t>高山北部</t>
    <rPh sb="0" eb="2">
      <t>タカヤマ</t>
    </rPh>
    <rPh sb="2" eb="3">
      <t>ホク</t>
    </rPh>
    <rPh sb="3" eb="4">
      <t>ブ</t>
    </rPh>
    <phoneticPr fontId="2"/>
  </si>
  <si>
    <t>揖斐郡</t>
    <rPh sb="0" eb="2">
      <t>イビ</t>
    </rPh>
    <rPh sb="2" eb="3">
      <t>グン</t>
    </rPh>
    <phoneticPr fontId="2"/>
  </si>
  <si>
    <t>※2</t>
    <phoneticPr fontId="2"/>
  </si>
  <si>
    <t>※3</t>
    <phoneticPr fontId="2"/>
  </si>
  <si>
    <t>※4</t>
    <phoneticPr fontId="2"/>
  </si>
  <si>
    <t>折込枚数</t>
    <rPh sb="0" eb="2">
      <t>オリコミ</t>
    </rPh>
    <rPh sb="2" eb="4">
      <t>マイスウ</t>
    </rPh>
    <phoneticPr fontId="2"/>
  </si>
  <si>
    <t>中日購読</t>
    <rPh sb="0" eb="2">
      <t>チュウニチ</t>
    </rPh>
    <rPh sb="2" eb="4">
      <t>コウドク</t>
    </rPh>
    <phoneticPr fontId="2"/>
  </si>
  <si>
    <t>未購読</t>
    <rPh sb="0" eb="3">
      <t>ミコウドク</t>
    </rPh>
    <phoneticPr fontId="2"/>
  </si>
  <si>
    <t>　関　　　　　市</t>
    <rPh sb="1" eb="2">
      <t>セキ</t>
    </rPh>
    <rPh sb="7" eb="8">
      <t>シ</t>
    </rPh>
    <phoneticPr fontId="2"/>
  </si>
  <si>
    <t>　美　　濃　　市</t>
    <rPh sb="1" eb="2">
      <t>ビ</t>
    </rPh>
    <rPh sb="4" eb="5">
      <t>ノウ</t>
    </rPh>
    <rPh sb="7" eb="8">
      <t>シ</t>
    </rPh>
    <phoneticPr fontId="2"/>
  </si>
  <si>
    <t>　郡　　上　　市</t>
    <rPh sb="1" eb="2">
      <t>グン</t>
    </rPh>
    <rPh sb="4" eb="5">
      <t>ジョウ</t>
    </rPh>
    <rPh sb="7" eb="8">
      <t>シ</t>
    </rPh>
    <phoneticPr fontId="2"/>
  </si>
  <si>
    <t>　可　　児　　市</t>
    <rPh sb="1" eb="2">
      <t>カ</t>
    </rPh>
    <rPh sb="4" eb="5">
      <t>ニ</t>
    </rPh>
    <rPh sb="7" eb="8">
      <t>シ</t>
    </rPh>
    <phoneticPr fontId="2"/>
  </si>
  <si>
    <t>　土　　岐　　市</t>
    <rPh sb="1" eb="2">
      <t>ツチ</t>
    </rPh>
    <rPh sb="4" eb="5">
      <t>チマタ</t>
    </rPh>
    <rPh sb="7" eb="8">
      <t>シ</t>
    </rPh>
    <phoneticPr fontId="2"/>
  </si>
  <si>
    <t>　可　　児　　郡</t>
    <rPh sb="1" eb="2">
      <t>カ</t>
    </rPh>
    <rPh sb="4" eb="5">
      <t>ニ</t>
    </rPh>
    <rPh sb="7" eb="8">
      <t>グン</t>
    </rPh>
    <phoneticPr fontId="2"/>
  </si>
  <si>
    <t>　瑞　　浪　　市</t>
    <rPh sb="1" eb="2">
      <t>ズイ</t>
    </rPh>
    <rPh sb="4" eb="5">
      <t>ナミ</t>
    </rPh>
    <rPh sb="7" eb="8">
      <t>シ</t>
    </rPh>
    <phoneticPr fontId="2"/>
  </si>
  <si>
    <t>　恵　　那　　市</t>
    <rPh sb="1" eb="2">
      <t>メグミ</t>
    </rPh>
    <rPh sb="4" eb="5">
      <t>トモ</t>
    </rPh>
    <rPh sb="7" eb="8">
      <t>シ</t>
    </rPh>
    <phoneticPr fontId="2"/>
  </si>
  <si>
    <t>　下　　呂　　市</t>
    <rPh sb="1" eb="2">
      <t>シタ</t>
    </rPh>
    <rPh sb="4" eb="5">
      <t>ロ</t>
    </rPh>
    <rPh sb="7" eb="8">
      <t>シ</t>
    </rPh>
    <phoneticPr fontId="2"/>
  </si>
  <si>
    <t>　飛　　騨　　市</t>
    <rPh sb="1" eb="2">
      <t>トビ</t>
    </rPh>
    <rPh sb="4" eb="5">
      <t>ダン</t>
    </rPh>
    <rPh sb="7" eb="8">
      <t>シ</t>
    </rPh>
    <phoneticPr fontId="2"/>
  </si>
  <si>
    <t>～</t>
    <phoneticPr fontId="2"/>
  </si>
  <si>
    <t>鵜飼黒野</t>
    <phoneticPr fontId="2"/>
  </si>
  <si>
    <t>藍川橋</t>
    <phoneticPr fontId="2"/>
  </si>
  <si>
    <t>柳津</t>
    <rPh sb="0" eb="2">
      <t>ヤナイヅ</t>
    </rPh>
    <phoneticPr fontId="2"/>
  </si>
  <si>
    <t>美濃市</t>
    <phoneticPr fontId="2"/>
  </si>
  <si>
    <t>郡上八幡</t>
    <phoneticPr fontId="2"/>
  </si>
  <si>
    <t>御嵩</t>
    <phoneticPr fontId="2"/>
  </si>
  <si>
    <t>多治見両藤舎</t>
    <phoneticPr fontId="2"/>
  </si>
  <si>
    <t>中津川東</t>
    <phoneticPr fontId="2"/>
  </si>
  <si>
    <t>高山</t>
    <phoneticPr fontId="2"/>
  </si>
  <si>
    <t>羽島南部</t>
    <phoneticPr fontId="2"/>
  </si>
  <si>
    <t>岐阜県　　合計</t>
    <rPh sb="0" eb="2">
      <t>ギフ</t>
    </rPh>
    <rPh sb="2" eb="3">
      <t>ケン</t>
    </rPh>
    <rPh sb="5" eb="6">
      <t>ゴウ</t>
    </rPh>
    <rPh sb="6" eb="7">
      <t>ケイ</t>
    </rPh>
    <phoneticPr fontId="2"/>
  </si>
  <si>
    <t>広告名</t>
    <rPh sb="0" eb="2">
      <t>コウコク</t>
    </rPh>
    <rPh sb="2" eb="3">
      <t>メイ</t>
    </rPh>
    <phoneticPr fontId="2"/>
  </si>
  <si>
    <t>長良北部</t>
    <phoneticPr fontId="2"/>
  </si>
  <si>
    <t>長良西部</t>
    <phoneticPr fontId="2"/>
  </si>
  <si>
    <t>長良中央</t>
    <phoneticPr fontId="2"/>
  </si>
  <si>
    <t>未購読枚数</t>
    <rPh sb="0" eb="3">
      <t>ミコウドク</t>
    </rPh>
    <rPh sb="3" eb="5">
      <t>マイスウ</t>
    </rPh>
    <phoneticPr fontId="2"/>
  </si>
  <si>
    <t>全域枚数</t>
    <rPh sb="0" eb="2">
      <t>ゼンイキ</t>
    </rPh>
    <rPh sb="2" eb="4">
      <t>マイスウ</t>
    </rPh>
    <phoneticPr fontId="2"/>
  </si>
  <si>
    <t>岐阜県庁前</t>
    <phoneticPr fontId="2"/>
  </si>
  <si>
    <t>尻毛</t>
    <phoneticPr fontId="2"/>
  </si>
  <si>
    <t>岐商前</t>
    <phoneticPr fontId="2"/>
  </si>
  <si>
    <t>鷺山</t>
    <phoneticPr fontId="2"/>
  </si>
  <si>
    <t>岐阜ときわ</t>
    <phoneticPr fontId="2"/>
  </si>
  <si>
    <t>岐阜則武</t>
    <phoneticPr fontId="2"/>
  </si>
  <si>
    <t>長森</t>
    <phoneticPr fontId="2"/>
  </si>
  <si>
    <t>岩田坂</t>
    <phoneticPr fontId="2"/>
  </si>
  <si>
    <t>下芥見</t>
    <phoneticPr fontId="2"/>
  </si>
  <si>
    <t>羽島東部</t>
    <phoneticPr fontId="2"/>
  </si>
  <si>
    <t>羽島足近</t>
    <phoneticPr fontId="2"/>
  </si>
  <si>
    <t>羽島中央</t>
    <phoneticPr fontId="2"/>
  </si>
  <si>
    <t>竹ヶ鼻</t>
    <phoneticPr fontId="2"/>
  </si>
  <si>
    <t>羽島小熊</t>
    <phoneticPr fontId="2"/>
  </si>
  <si>
    <t>６店</t>
    <phoneticPr fontId="2"/>
  </si>
  <si>
    <t>岐南徳田</t>
    <phoneticPr fontId="2"/>
  </si>
  <si>
    <t>岐南東</t>
    <phoneticPr fontId="2"/>
  </si>
  <si>
    <t>笠松</t>
    <phoneticPr fontId="2"/>
  </si>
  <si>
    <t>稲羽</t>
    <phoneticPr fontId="2"/>
  </si>
  <si>
    <t>各務原中央町</t>
    <phoneticPr fontId="2"/>
  </si>
  <si>
    <t>石津</t>
    <phoneticPr fontId="2"/>
  </si>
  <si>
    <t>垂井</t>
    <phoneticPr fontId="2"/>
  </si>
  <si>
    <t>関ヶ原</t>
    <phoneticPr fontId="2"/>
  </si>
  <si>
    <t>今須</t>
    <phoneticPr fontId="2"/>
  </si>
  <si>
    <t>広神戸</t>
    <phoneticPr fontId="2"/>
  </si>
  <si>
    <t>安八</t>
    <phoneticPr fontId="2"/>
  </si>
  <si>
    <t>輪之内</t>
    <phoneticPr fontId="2"/>
  </si>
  <si>
    <t>　揖　　斐　　郡</t>
    <rPh sb="1" eb="2">
      <t>イ</t>
    </rPh>
    <rPh sb="4" eb="5">
      <t>アヤル</t>
    </rPh>
    <rPh sb="7" eb="8">
      <t>グン</t>
    </rPh>
    <phoneticPr fontId="2"/>
  </si>
  <si>
    <t>美濃太田</t>
    <phoneticPr fontId="2"/>
  </si>
  <si>
    <t>美濃加茂</t>
    <phoneticPr fontId="2"/>
  </si>
  <si>
    <t>古井</t>
    <phoneticPr fontId="2"/>
  </si>
  <si>
    <t>坂祝</t>
    <phoneticPr fontId="2"/>
  </si>
  <si>
    <t>加茂野</t>
    <phoneticPr fontId="2"/>
  </si>
  <si>
    <t>白川口</t>
    <phoneticPr fontId="2"/>
  </si>
  <si>
    <t>切井</t>
    <phoneticPr fontId="2"/>
  </si>
  <si>
    <t>黒川</t>
    <phoneticPr fontId="2"/>
  </si>
  <si>
    <t>赤河</t>
    <phoneticPr fontId="2"/>
  </si>
  <si>
    <t>１１店</t>
    <rPh sb="2" eb="3">
      <t>テン</t>
    </rPh>
    <phoneticPr fontId="2"/>
  </si>
  <si>
    <t>揖斐</t>
    <phoneticPr fontId="2"/>
  </si>
  <si>
    <t>※3</t>
    <phoneticPr fontId="2"/>
  </si>
  <si>
    <t>※1</t>
    <phoneticPr fontId="2"/>
  </si>
  <si>
    <t>土岐津</t>
    <phoneticPr fontId="2"/>
  </si>
  <si>
    <t>下石</t>
    <phoneticPr fontId="2"/>
  </si>
  <si>
    <t>駄知</t>
    <phoneticPr fontId="2"/>
  </si>
  <si>
    <t>瑞浪</t>
    <phoneticPr fontId="2"/>
  </si>
  <si>
    <t>連絡先</t>
    <rPh sb="0" eb="2">
      <t>レンラク</t>
    </rPh>
    <rPh sb="2" eb="3">
      <t>サキ</t>
    </rPh>
    <phoneticPr fontId="2"/>
  </si>
  <si>
    <t>岐阜美山</t>
    <rPh sb="0" eb="2">
      <t>ギフ</t>
    </rPh>
    <rPh sb="2" eb="4">
      <t>ミヤマ</t>
    </rPh>
    <phoneticPr fontId="2"/>
  </si>
  <si>
    <t>１０店</t>
    <rPh sb="2" eb="3">
      <t>テン</t>
    </rPh>
    <phoneticPr fontId="2"/>
  </si>
  <si>
    <t>Ｎ</t>
    <phoneticPr fontId="2"/>
  </si>
  <si>
    <t>ＮM</t>
    <phoneticPr fontId="2"/>
  </si>
  <si>
    <t>ＮＡ</t>
    <phoneticPr fontId="2"/>
  </si>
  <si>
    <t>ＮA　MG</t>
    <phoneticPr fontId="2"/>
  </si>
  <si>
    <t>ＮA　MGＹ</t>
    <phoneticPr fontId="2"/>
  </si>
  <si>
    <t>ＮA　MGY</t>
    <phoneticPr fontId="2"/>
  </si>
  <si>
    <t>ＮＡＭ</t>
    <phoneticPr fontId="2"/>
  </si>
  <si>
    <t>G</t>
    <phoneticPr fontId="2"/>
  </si>
  <si>
    <t>日野長森東</t>
    <rPh sb="2" eb="4">
      <t>ナガモリ</t>
    </rPh>
    <rPh sb="4" eb="5">
      <t>ヒガシ</t>
    </rPh>
    <phoneticPr fontId="2"/>
  </si>
  <si>
    <t>サイズ</t>
    <phoneticPr fontId="2"/>
  </si>
  <si>
    <t>配布実施数</t>
    <rPh sb="0" eb="2">
      <t>ハイフ</t>
    </rPh>
    <rPh sb="2" eb="4">
      <t>ジッシ</t>
    </rPh>
    <rPh sb="4" eb="5">
      <t>スウ</t>
    </rPh>
    <phoneticPr fontId="2"/>
  </si>
  <si>
    <t>配布実施数</t>
    <phoneticPr fontId="2"/>
  </si>
  <si>
    <t>配布実施数</t>
    <phoneticPr fontId="2"/>
  </si>
  <si>
    <t>恵那(垣内)</t>
    <rPh sb="3" eb="5">
      <t>カキウチ</t>
    </rPh>
    <phoneticPr fontId="2"/>
  </si>
  <si>
    <t>　不　　破　　郡</t>
    <rPh sb="1" eb="2">
      <t>フ</t>
    </rPh>
    <rPh sb="4" eb="5">
      <t>ヤブ</t>
    </rPh>
    <rPh sb="7" eb="8">
      <t>グン</t>
    </rPh>
    <phoneticPr fontId="2"/>
  </si>
  <si>
    <t>岐阜入舟</t>
    <rPh sb="0" eb="2">
      <t>ギフ</t>
    </rPh>
    <rPh sb="2" eb="4">
      <t>イリフネ</t>
    </rPh>
    <phoneticPr fontId="2"/>
  </si>
  <si>
    <t>川辺</t>
    <phoneticPr fontId="2"/>
  </si>
  <si>
    <t>１４店</t>
    <rPh sb="2" eb="3">
      <t>テン</t>
    </rPh>
    <phoneticPr fontId="2"/>
  </si>
  <si>
    <t>※1.3</t>
    <phoneticPr fontId="2"/>
  </si>
  <si>
    <t>茜部佐波</t>
    <rPh sb="0" eb="1">
      <t>アカネ</t>
    </rPh>
    <rPh sb="1" eb="2">
      <t>ベ</t>
    </rPh>
    <rPh sb="2" eb="4">
      <t>サナミ</t>
    </rPh>
    <phoneticPr fontId="2"/>
  </si>
  <si>
    <r>
      <t>〒500-8381岐阜市市橋3丁目3-6</t>
    </r>
    <r>
      <rPr>
        <sz val="11"/>
        <rFont val="ＭＳ Ｐゴシック"/>
        <family val="3"/>
        <charset val="128"/>
      </rPr>
      <t/>
    </r>
    <rPh sb="9" eb="11">
      <t>ギフ</t>
    </rPh>
    <rPh sb="11" eb="12">
      <t>シ</t>
    </rPh>
    <rPh sb="12" eb="13">
      <t>イチ</t>
    </rPh>
    <rPh sb="13" eb="14">
      <t>ハシ</t>
    </rPh>
    <rPh sb="15" eb="16">
      <t>チョウ</t>
    </rPh>
    <rPh sb="16" eb="17">
      <t>メ</t>
    </rPh>
    <phoneticPr fontId="2"/>
  </si>
  <si>
    <t>東濃営業所</t>
    <rPh sb="0" eb="1">
      <t>トウ</t>
    </rPh>
    <rPh sb="1" eb="2">
      <t>ノウ</t>
    </rPh>
    <rPh sb="2" eb="5">
      <t>エイギョウショ</t>
    </rPh>
    <phoneticPr fontId="2"/>
  </si>
  <si>
    <t>・弊社以外の新聞名の記載物、新聞媒体の宣伝物及び記事掲載が印刷された物はお受けできません。</t>
    <rPh sb="1" eb="3">
      <t>ヘイシャ</t>
    </rPh>
    <rPh sb="3" eb="5">
      <t>イガイ</t>
    </rPh>
    <rPh sb="6" eb="8">
      <t>シンブン</t>
    </rPh>
    <rPh sb="8" eb="9">
      <t>ナ</t>
    </rPh>
    <rPh sb="10" eb="12">
      <t>キサイ</t>
    </rPh>
    <rPh sb="12" eb="13">
      <t>ブツ</t>
    </rPh>
    <rPh sb="14" eb="16">
      <t>シンブン</t>
    </rPh>
    <rPh sb="16" eb="18">
      <t>バイタイ</t>
    </rPh>
    <rPh sb="19" eb="21">
      <t>センデン</t>
    </rPh>
    <rPh sb="21" eb="22">
      <t>ブツ</t>
    </rPh>
    <rPh sb="22" eb="23">
      <t>オヨ</t>
    </rPh>
    <rPh sb="24" eb="26">
      <t>キジ</t>
    </rPh>
    <rPh sb="26" eb="28">
      <t>ケイサイ</t>
    </rPh>
    <rPh sb="29" eb="31">
      <t>インサツ</t>
    </rPh>
    <rPh sb="34" eb="35">
      <t>モノ</t>
    </rPh>
    <rPh sb="37" eb="38">
      <t>ウ</t>
    </rPh>
    <phoneticPr fontId="2"/>
  </si>
  <si>
    <t>中濃営業所</t>
    <rPh sb="0" eb="2">
      <t>チュウノウ</t>
    </rPh>
    <rPh sb="2" eb="5">
      <t>エイギョウショ</t>
    </rPh>
    <phoneticPr fontId="2"/>
  </si>
  <si>
    <t>･折込日、配布日が変更になる場合があります。事前にお問い合わせの上ご確認ください。</t>
    <rPh sb="1" eb="2">
      <t>オ</t>
    </rPh>
    <rPh sb="2" eb="3">
      <t>コ</t>
    </rPh>
    <rPh sb="3" eb="4">
      <t>ヒ</t>
    </rPh>
    <rPh sb="5" eb="7">
      <t>ハイフ</t>
    </rPh>
    <rPh sb="7" eb="8">
      <t>ヒ</t>
    </rPh>
    <rPh sb="9" eb="11">
      <t>ヘンコウ</t>
    </rPh>
    <rPh sb="14" eb="16">
      <t>バアイ</t>
    </rPh>
    <rPh sb="22" eb="24">
      <t>ジゼン</t>
    </rPh>
    <rPh sb="26" eb="27">
      <t>ト</t>
    </rPh>
    <rPh sb="28" eb="29">
      <t>ア</t>
    </rPh>
    <rPh sb="32" eb="33">
      <t>ウエ</t>
    </rPh>
    <rPh sb="34" eb="36">
      <t>カクニン</t>
    </rPh>
    <phoneticPr fontId="2"/>
  </si>
  <si>
    <t>大垣営業所</t>
    <rPh sb="0" eb="2">
      <t>オオガキ</t>
    </rPh>
    <rPh sb="2" eb="5">
      <t>エイギョウショ</t>
    </rPh>
    <phoneticPr fontId="2"/>
  </si>
  <si>
    <t>・中日新聞販売店による配達エリアから配布地域を選択して頂くため、行政区域の指定はできません。</t>
    <rPh sb="1" eb="3">
      <t>チュウニチ</t>
    </rPh>
    <rPh sb="3" eb="5">
      <t>シンブン</t>
    </rPh>
    <rPh sb="5" eb="8">
      <t>ハンバイテン</t>
    </rPh>
    <rPh sb="11" eb="13">
      <t>ハイタツ</t>
    </rPh>
    <rPh sb="18" eb="20">
      <t>ハイフ</t>
    </rPh>
    <rPh sb="20" eb="22">
      <t>チイキ</t>
    </rPh>
    <rPh sb="23" eb="25">
      <t>センタク</t>
    </rPh>
    <rPh sb="27" eb="28">
      <t>イタダ</t>
    </rPh>
    <rPh sb="32" eb="34">
      <t>ギョウセイ</t>
    </rPh>
    <rPh sb="34" eb="36">
      <t>クイキ</t>
    </rPh>
    <rPh sb="37" eb="39">
      <t>シテイ</t>
    </rPh>
    <phoneticPr fontId="2"/>
  </si>
  <si>
    <r>
      <t>・このサービスをご利用頂くには</t>
    </r>
    <r>
      <rPr>
        <b/>
        <sz val="11"/>
        <color indexed="10"/>
        <rFont val="ＭＳ Ｐゴシック"/>
        <family val="3"/>
        <charset val="128"/>
      </rPr>
      <t>中日新聞に折り込みすることが必須条件になります。　</t>
    </r>
    <rPh sb="9" eb="11">
      <t>リヨウ</t>
    </rPh>
    <rPh sb="11" eb="12">
      <t>イタダ</t>
    </rPh>
    <rPh sb="15" eb="17">
      <t>チュウニチ</t>
    </rPh>
    <rPh sb="17" eb="19">
      <t>シンブン</t>
    </rPh>
    <rPh sb="20" eb="21">
      <t>オ</t>
    </rPh>
    <rPh sb="22" eb="23">
      <t>コ</t>
    </rPh>
    <rPh sb="29" eb="31">
      <t>ヒッス</t>
    </rPh>
    <rPh sb="31" eb="33">
      <t>ジョウケン</t>
    </rPh>
    <phoneticPr fontId="2"/>
  </si>
  <si>
    <t>※お問い合わせ先※</t>
    <rPh sb="2" eb="3">
      <t>ト</t>
    </rPh>
    <rPh sb="4" eb="5">
      <t>ア</t>
    </rPh>
    <rPh sb="7" eb="8">
      <t>サキ</t>
    </rPh>
    <phoneticPr fontId="2"/>
  </si>
  <si>
    <t>※　注意事項　※</t>
    <rPh sb="2" eb="4">
      <t>チュウイ</t>
    </rPh>
    <rPh sb="4" eb="6">
      <t>ジコウ</t>
    </rPh>
    <phoneticPr fontId="2"/>
  </si>
  <si>
    <t>　*新聞販売店エリアと行政区域は必ずしも一致しておりません。</t>
    <rPh sb="2" eb="4">
      <t>シンブン</t>
    </rPh>
    <rPh sb="4" eb="7">
      <t>ハンバイテン</t>
    </rPh>
    <rPh sb="11" eb="13">
      <t>ギョウセイ</t>
    </rPh>
    <rPh sb="13" eb="15">
      <t>クイキ</t>
    </rPh>
    <rPh sb="16" eb="17">
      <t>カナラ</t>
    </rPh>
    <rPh sb="20" eb="22">
      <t>イッチ</t>
    </rPh>
    <phoneticPr fontId="2"/>
  </si>
  <si>
    <t>岐阜、愛知、三重の東海３県で高いシェアを誇る中日新聞の販売店ネットワークを活用したサービスです。</t>
    <rPh sb="0" eb="2">
      <t>ギフ</t>
    </rPh>
    <rPh sb="3" eb="5">
      <t>アイチ</t>
    </rPh>
    <rPh sb="6" eb="8">
      <t>ミエ</t>
    </rPh>
    <rPh sb="9" eb="11">
      <t>トウカイ</t>
    </rPh>
    <rPh sb="11" eb="13">
      <t>サンケン</t>
    </rPh>
    <rPh sb="14" eb="15">
      <t>タカ</t>
    </rPh>
    <rPh sb="20" eb="21">
      <t>ホコ</t>
    </rPh>
    <rPh sb="22" eb="24">
      <t>チュウニチ</t>
    </rPh>
    <rPh sb="24" eb="26">
      <t>シンブン</t>
    </rPh>
    <rPh sb="27" eb="30">
      <t>ハンバイテン</t>
    </rPh>
    <rPh sb="37" eb="39">
      <t>カツヨウ</t>
    </rPh>
    <phoneticPr fontId="2"/>
  </si>
  <si>
    <t>４店</t>
    <phoneticPr fontId="2"/>
  </si>
  <si>
    <t>１２店</t>
    <rPh sb="2" eb="3">
      <t>テン</t>
    </rPh>
    <phoneticPr fontId="2"/>
  </si>
  <si>
    <t>　　岐阜市、瑞穂市、本巣市、本巣郡、羽島市、羽島郡、各務原市</t>
    <rPh sb="2" eb="5">
      <t>ギフシ</t>
    </rPh>
    <rPh sb="6" eb="9">
      <t>ミズホシ</t>
    </rPh>
    <rPh sb="14" eb="17">
      <t>モトスグン</t>
    </rPh>
    <rPh sb="18" eb="21">
      <t>ハシマシ</t>
    </rPh>
    <rPh sb="22" eb="24">
      <t>ハシマ</t>
    </rPh>
    <rPh sb="24" eb="25">
      <t>グン</t>
    </rPh>
    <rPh sb="26" eb="27">
      <t>カク</t>
    </rPh>
    <rPh sb="27" eb="28">
      <t>ム</t>
    </rPh>
    <rPh sb="28" eb="29">
      <t>ハラ</t>
    </rPh>
    <rPh sb="29" eb="30">
      <t>シ</t>
    </rPh>
    <phoneticPr fontId="2"/>
  </si>
  <si>
    <t>配布実施数</t>
    <phoneticPr fontId="2"/>
  </si>
  <si>
    <t>高富</t>
    <phoneticPr fontId="2"/>
  </si>
  <si>
    <r>
      <t>全域配布サービスとは、</t>
    </r>
    <r>
      <rPr>
        <sz val="12.5"/>
        <color indexed="10"/>
        <rFont val="ＭＳ Ｐゴシック"/>
        <family val="3"/>
        <charset val="128"/>
      </rPr>
      <t>折り込みチラシの単価</t>
    </r>
    <r>
      <rPr>
        <sz val="12.5"/>
        <color indexed="8"/>
        <rFont val="ＭＳ Ｐゴシック"/>
        <family val="3"/>
        <charset val="128"/>
      </rPr>
      <t>で、全域に配布ができるポスティングサービスです。</t>
    </r>
    <rPh sb="0" eb="2">
      <t>ゼンイキ</t>
    </rPh>
    <rPh sb="2" eb="4">
      <t>ハイフ</t>
    </rPh>
    <phoneticPr fontId="2"/>
  </si>
  <si>
    <t>・中日新聞未購読者宅のみの配布はお受けできません。</t>
    <rPh sb="9" eb="10">
      <t>タク</t>
    </rPh>
    <rPh sb="13" eb="15">
      <t>ハイフ</t>
    </rPh>
    <phoneticPr fontId="2"/>
  </si>
  <si>
    <r>
      <t>　*上記配布エリア内では中日新聞購読世帯と合わせると、</t>
    </r>
    <r>
      <rPr>
        <b/>
        <u/>
        <sz val="11"/>
        <rFont val="ＭＳ Ｐゴシック"/>
        <family val="3"/>
        <charset val="128"/>
      </rPr>
      <t>世帯数の約８０％をカバーする</t>
    </r>
    <r>
      <rPr>
        <sz val="11"/>
        <rFont val="ＭＳ Ｐゴシック"/>
        <family val="3"/>
        <charset val="128"/>
      </rPr>
      <t>。</t>
    </r>
    <rPh sb="2" eb="4">
      <t>ジョウキ</t>
    </rPh>
    <rPh sb="4" eb="6">
      <t>ハイフ</t>
    </rPh>
    <rPh sb="9" eb="10">
      <t>ナイ</t>
    </rPh>
    <rPh sb="12" eb="14">
      <t>チュウニチ</t>
    </rPh>
    <rPh sb="14" eb="16">
      <t>シンブン</t>
    </rPh>
    <rPh sb="16" eb="18">
      <t>コウドク</t>
    </rPh>
    <rPh sb="18" eb="20">
      <t>セタイ</t>
    </rPh>
    <rPh sb="21" eb="22">
      <t>ア</t>
    </rPh>
    <rPh sb="27" eb="30">
      <t>セタイスウ</t>
    </rPh>
    <rPh sb="31" eb="32">
      <t>ヤク</t>
    </rPh>
    <phoneticPr fontId="2"/>
  </si>
  <si>
    <t>海津平田</t>
    <rPh sb="0" eb="2">
      <t>カイヅ</t>
    </rPh>
    <rPh sb="2" eb="4">
      <t>ヒラタ</t>
    </rPh>
    <phoneticPr fontId="2"/>
  </si>
  <si>
    <t>海津高須</t>
    <rPh sb="0" eb="2">
      <t>カイヅ</t>
    </rPh>
    <rPh sb="2" eb="4">
      <t>タカス</t>
    </rPh>
    <phoneticPr fontId="2"/>
  </si>
  <si>
    <t>関武芸川</t>
    <rPh sb="0" eb="1">
      <t>セキ</t>
    </rPh>
    <phoneticPr fontId="2"/>
  </si>
  <si>
    <t>　　㈱中日岐阜サービスセンター</t>
    <phoneticPr fontId="2"/>
  </si>
  <si>
    <t>美並</t>
    <rPh sb="0" eb="2">
      <t>ミナミ</t>
    </rPh>
    <phoneticPr fontId="2"/>
  </si>
  <si>
    <r>
      <t>中日新聞購読折込は、</t>
    </r>
    <r>
      <rPr>
        <b/>
        <sz val="11"/>
        <rFont val="ＭＳ Ｐゴシック"/>
        <family val="3"/>
        <charset val="128"/>
      </rPr>
      <t>第２金曜日、土曜日</t>
    </r>
    <r>
      <rPr>
        <sz val="11"/>
        <rFont val="ＭＳ Ｐゴシック"/>
        <family val="3"/>
        <charset val="128"/>
      </rPr>
      <t>のどちらか折込日の選択ができます。</t>
    </r>
    <rPh sb="0" eb="2">
      <t>チュウニチ</t>
    </rPh>
    <rPh sb="2" eb="4">
      <t>シンブン</t>
    </rPh>
    <rPh sb="4" eb="6">
      <t>コウドク</t>
    </rPh>
    <rPh sb="6" eb="8">
      <t>オリコミ</t>
    </rPh>
    <rPh sb="10" eb="11">
      <t>ダイ</t>
    </rPh>
    <rPh sb="12" eb="15">
      <t>キンヨウビ</t>
    </rPh>
    <rPh sb="16" eb="19">
      <t>ドヨウビ</t>
    </rPh>
    <rPh sb="24" eb="25">
      <t>オ</t>
    </rPh>
    <rPh sb="25" eb="26">
      <t>コ</t>
    </rPh>
    <rPh sb="26" eb="27">
      <t>ヒ</t>
    </rPh>
    <rPh sb="28" eb="30">
      <t>センタク</t>
    </rPh>
    <phoneticPr fontId="2"/>
  </si>
  <si>
    <r>
      <t>中日新聞未購読世帯には</t>
    </r>
    <r>
      <rPr>
        <b/>
        <sz val="11"/>
        <rFont val="ＭＳ Ｐゴシック"/>
        <family val="3"/>
        <charset val="128"/>
      </rPr>
      <t>第２金曜日と土曜日</t>
    </r>
    <r>
      <rPr>
        <sz val="11"/>
        <rFont val="ＭＳ Ｐゴシック"/>
        <family val="3"/>
        <charset val="128"/>
      </rPr>
      <t>の</t>
    </r>
    <r>
      <rPr>
        <b/>
        <sz val="11"/>
        <rFont val="ＭＳ Ｐゴシック"/>
        <family val="3"/>
        <charset val="128"/>
      </rPr>
      <t>2日間での配布</t>
    </r>
    <r>
      <rPr>
        <sz val="11"/>
        <rFont val="ＭＳ Ｐゴシック"/>
        <family val="3"/>
        <charset val="128"/>
      </rPr>
      <t>になります。</t>
    </r>
    <rPh sb="0" eb="2">
      <t>チュウニチ</t>
    </rPh>
    <rPh sb="2" eb="4">
      <t>シンブン</t>
    </rPh>
    <rPh sb="4" eb="7">
      <t>ミコウドク</t>
    </rPh>
    <rPh sb="7" eb="9">
      <t>セタイ</t>
    </rPh>
    <rPh sb="11" eb="12">
      <t>ダイ</t>
    </rPh>
    <rPh sb="13" eb="16">
      <t>キンヨウビ</t>
    </rPh>
    <rPh sb="17" eb="20">
      <t>ドヨウビ</t>
    </rPh>
    <rPh sb="22" eb="23">
      <t>ニチ</t>
    </rPh>
    <rPh sb="23" eb="24">
      <t>カン</t>
    </rPh>
    <rPh sb="26" eb="28">
      <t>ハイフ</t>
    </rPh>
    <phoneticPr fontId="2"/>
  </si>
  <si>
    <r>
      <t>中日新聞購読折込は、</t>
    </r>
    <r>
      <rPr>
        <b/>
        <sz val="11"/>
        <rFont val="ＭＳ Ｐゴシック"/>
        <family val="3"/>
        <charset val="128"/>
      </rPr>
      <t>第４金曜日、土曜日</t>
    </r>
    <r>
      <rPr>
        <sz val="11"/>
        <rFont val="ＭＳ Ｐゴシック"/>
        <family val="3"/>
        <charset val="128"/>
      </rPr>
      <t>のどちらか折込日の選択ができます。</t>
    </r>
    <rPh sb="0" eb="2">
      <t>チュウニチ</t>
    </rPh>
    <rPh sb="2" eb="4">
      <t>シンブン</t>
    </rPh>
    <rPh sb="4" eb="6">
      <t>コウドク</t>
    </rPh>
    <rPh sb="6" eb="8">
      <t>オリコミ</t>
    </rPh>
    <rPh sb="10" eb="11">
      <t>ダイ</t>
    </rPh>
    <rPh sb="12" eb="15">
      <t>キンヨウビ</t>
    </rPh>
    <rPh sb="16" eb="19">
      <t>ドヨウビ</t>
    </rPh>
    <rPh sb="24" eb="25">
      <t>オ</t>
    </rPh>
    <rPh sb="25" eb="26">
      <t>コ</t>
    </rPh>
    <rPh sb="26" eb="27">
      <t>ヒ</t>
    </rPh>
    <rPh sb="28" eb="30">
      <t>センタク</t>
    </rPh>
    <phoneticPr fontId="2"/>
  </si>
  <si>
    <r>
      <t>中日新聞未購読世帯には</t>
    </r>
    <r>
      <rPr>
        <b/>
        <sz val="11"/>
        <rFont val="ＭＳ Ｐゴシック"/>
        <family val="3"/>
        <charset val="128"/>
      </rPr>
      <t>第４金曜日と土曜日</t>
    </r>
    <r>
      <rPr>
        <sz val="11"/>
        <rFont val="ＭＳ Ｐゴシック"/>
        <family val="3"/>
        <charset val="128"/>
      </rPr>
      <t>の</t>
    </r>
    <r>
      <rPr>
        <b/>
        <sz val="11"/>
        <rFont val="ＭＳ Ｐゴシック"/>
        <family val="3"/>
        <charset val="128"/>
      </rPr>
      <t>2日間での配布</t>
    </r>
    <r>
      <rPr>
        <sz val="11"/>
        <rFont val="ＭＳ Ｐゴシック"/>
        <family val="3"/>
        <charset val="128"/>
      </rPr>
      <t>になります。</t>
    </r>
    <rPh sb="0" eb="2">
      <t>チュウニチ</t>
    </rPh>
    <rPh sb="2" eb="4">
      <t>シンブン</t>
    </rPh>
    <rPh sb="4" eb="7">
      <t>ミコウドク</t>
    </rPh>
    <rPh sb="7" eb="9">
      <t>セタイ</t>
    </rPh>
    <rPh sb="11" eb="12">
      <t>ダイ</t>
    </rPh>
    <rPh sb="13" eb="16">
      <t>キンヨウビ</t>
    </rPh>
    <rPh sb="17" eb="20">
      <t>ドヨウビ</t>
    </rPh>
    <rPh sb="22" eb="23">
      <t>ニチ</t>
    </rPh>
    <rPh sb="23" eb="24">
      <t>カン</t>
    </rPh>
    <rPh sb="26" eb="28">
      <t>ハイフ</t>
    </rPh>
    <phoneticPr fontId="2"/>
  </si>
  <si>
    <t>NA　MGY</t>
    <phoneticPr fontId="2"/>
  </si>
  <si>
    <t>※4</t>
    <phoneticPr fontId="2"/>
  </si>
  <si>
    <t>※C…中日､N…日経､G…岐阜､A…朝日､M…毎日､Y…読売、Ｓ…産経を含みます</t>
    <rPh sb="33" eb="35">
      <t>サンケイ</t>
    </rPh>
    <phoneticPr fontId="2"/>
  </si>
  <si>
    <t>ＮS</t>
    <phoneticPr fontId="2"/>
  </si>
  <si>
    <t>ＮMS</t>
    <phoneticPr fontId="2"/>
  </si>
  <si>
    <t>ＮＡS</t>
    <phoneticPr fontId="2"/>
  </si>
  <si>
    <t>ＮMS</t>
    <phoneticPr fontId="2"/>
  </si>
  <si>
    <t>S</t>
    <phoneticPr fontId="2"/>
  </si>
  <si>
    <t>ＮA　MGS</t>
    <phoneticPr fontId="2"/>
  </si>
  <si>
    <t>ＮS</t>
    <phoneticPr fontId="2"/>
  </si>
  <si>
    <t>ＮS</t>
    <phoneticPr fontId="2"/>
  </si>
  <si>
    <t>ＮA　MGS</t>
    <phoneticPr fontId="2"/>
  </si>
  <si>
    <t>ＮAM　GＹS</t>
    <phoneticPr fontId="2"/>
  </si>
  <si>
    <t>ＮM　GS</t>
    <phoneticPr fontId="2"/>
  </si>
  <si>
    <t>ＮＹS</t>
    <phoneticPr fontId="2"/>
  </si>
  <si>
    <t>ＮＭS</t>
    <phoneticPr fontId="2"/>
  </si>
  <si>
    <t>ＮYS</t>
    <phoneticPr fontId="2"/>
  </si>
  <si>
    <t>AMG</t>
    <phoneticPr fontId="2"/>
  </si>
  <si>
    <t>ＮMS　AGY</t>
    <phoneticPr fontId="2"/>
  </si>
  <si>
    <t>ＮYＡＭＧS</t>
    <phoneticPr fontId="2"/>
  </si>
  <si>
    <r>
      <rPr>
        <b/>
        <sz val="14"/>
        <rFont val="HG丸ｺﾞｼｯｸM-PRO"/>
        <family val="3"/>
        <charset val="128"/>
      </rPr>
      <t>中日新聞販売店が取り扱っている新聞の読者宅には</t>
    </r>
    <r>
      <rPr>
        <b/>
        <sz val="18"/>
        <color indexed="10"/>
        <rFont val="HG丸ｺﾞｼｯｸM-PRO"/>
        <family val="3"/>
        <charset val="128"/>
      </rPr>
      <t>折込チラシ</t>
    </r>
    <r>
      <rPr>
        <b/>
        <sz val="18"/>
        <rFont val="HG丸ｺﾞｼｯｸM-PRO"/>
        <family val="3"/>
        <charset val="128"/>
      </rPr>
      <t>、</t>
    </r>
    <r>
      <rPr>
        <b/>
        <sz val="14"/>
        <rFont val="HG丸ｺﾞｼｯｸM-PRO"/>
        <family val="3"/>
        <charset val="128"/>
      </rPr>
      <t>その他の世帯には</t>
    </r>
    <r>
      <rPr>
        <b/>
        <sz val="18"/>
        <color indexed="10"/>
        <rFont val="HG丸ｺﾞｼｯｸM-PRO"/>
        <family val="3"/>
        <charset val="128"/>
      </rPr>
      <t>カバー紙（ほっとinfo）に挟み込みポスティング</t>
    </r>
    <r>
      <rPr>
        <b/>
        <sz val="14"/>
        <rFont val="HG丸ｺﾞｼｯｸM-PRO"/>
        <family val="3"/>
        <charset val="128"/>
      </rPr>
      <t>します。</t>
    </r>
    <rPh sb="0" eb="2">
      <t>チュウニチ</t>
    </rPh>
    <rPh sb="2" eb="4">
      <t>シンブン</t>
    </rPh>
    <rPh sb="4" eb="7">
      <t>ハンバイテン</t>
    </rPh>
    <rPh sb="8" eb="9">
      <t>ト</t>
    </rPh>
    <rPh sb="10" eb="11">
      <t>アツカ</t>
    </rPh>
    <rPh sb="15" eb="17">
      <t>シンブン</t>
    </rPh>
    <rPh sb="18" eb="20">
      <t>ドクシャ</t>
    </rPh>
    <rPh sb="20" eb="21">
      <t>タク</t>
    </rPh>
    <rPh sb="23" eb="24">
      <t>オ</t>
    </rPh>
    <rPh sb="24" eb="25">
      <t>コ</t>
    </rPh>
    <rPh sb="31" eb="32">
      <t>ホカ</t>
    </rPh>
    <rPh sb="33" eb="35">
      <t>セタイ</t>
    </rPh>
    <rPh sb="40" eb="41">
      <t>シ</t>
    </rPh>
    <rPh sb="51" eb="52">
      <t>ハサ</t>
    </rPh>
    <rPh sb="53" eb="54">
      <t>コ</t>
    </rPh>
    <phoneticPr fontId="2"/>
  </si>
  <si>
    <t>ＮAM　GSY</t>
    <phoneticPr fontId="2"/>
  </si>
  <si>
    <t>ＮAGＭＹS</t>
    <phoneticPr fontId="2"/>
  </si>
  <si>
    <t>岐阜中央</t>
    <phoneticPr fontId="2"/>
  </si>
  <si>
    <t>岐阜北部</t>
    <phoneticPr fontId="2"/>
  </si>
  <si>
    <t>大垣池田</t>
    <rPh sb="0" eb="2">
      <t>オオガキ</t>
    </rPh>
    <phoneticPr fontId="2"/>
  </si>
  <si>
    <t>３店</t>
    <phoneticPr fontId="2"/>
  </si>
  <si>
    <t>備　　考</t>
    <rPh sb="0" eb="1">
      <t>ビ</t>
    </rPh>
    <rPh sb="3" eb="4">
      <t>コウ</t>
    </rPh>
    <phoneticPr fontId="2"/>
  </si>
  <si>
    <t>※5</t>
    <phoneticPr fontId="2"/>
  </si>
  <si>
    <t>ＮAY　MGS</t>
    <phoneticPr fontId="2"/>
  </si>
  <si>
    <t>ＮAS　MGＹ</t>
    <phoneticPr fontId="2"/>
  </si>
  <si>
    <t>１０店</t>
    <phoneticPr fontId="2"/>
  </si>
  <si>
    <t>牧谷</t>
    <rPh sb="0" eb="2">
      <t>マキタニ</t>
    </rPh>
    <phoneticPr fontId="2"/>
  </si>
  <si>
    <t>※4</t>
    <phoneticPr fontId="2"/>
  </si>
  <si>
    <t>※　第２週配布エリア　※</t>
    <rPh sb="2" eb="3">
      <t>ダイ</t>
    </rPh>
    <rPh sb="4" eb="5">
      <t>シュウ</t>
    </rPh>
    <rPh sb="5" eb="7">
      <t>ハイフ</t>
    </rPh>
    <phoneticPr fontId="2"/>
  </si>
  <si>
    <t>※　第４週配布エリア　※</t>
    <rPh sb="2" eb="3">
      <t>ダイ</t>
    </rPh>
    <rPh sb="4" eb="5">
      <t>シュウ</t>
    </rPh>
    <rPh sb="5" eb="7">
      <t>ハイフ</t>
    </rPh>
    <phoneticPr fontId="2"/>
  </si>
  <si>
    <t>ＮA　MG</t>
    <phoneticPr fontId="2"/>
  </si>
  <si>
    <t>ＮAM</t>
    <phoneticPr fontId="2"/>
  </si>
  <si>
    <t>※5</t>
    <phoneticPr fontId="2"/>
  </si>
  <si>
    <t>２４日（金）～</t>
    <rPh sb="2" eb="3">
      <t>ニチ</t>
    </rPh>
    <rPh sb="4" eb="5">
      <t>キン</t>
    </rPh>
    <phoneticPr fontId="2"/>
  </si>
  <si>
    <t>２５日（土）</t>
    <rPh sb="2" eb="3">
      <t>ニチ</t>
    </rPh>
    <rPh sb="4" eb="5">
      <t>ツチ</t>
    </rPh>
    <phoneticPr fontId="2"/>
  </si>
  <si>
    <t>３１店</t>
    <rPh sb="2" eb="3">
      <t>テン</t>
    </rPh>
    <phoneticPr fontId="2"/>
  </si>
  <si>
    <t>・悪天候､災害、事故等、やむを得ない事由により折込遅延・不能となる場合があります。予めご了承ください。</t>
    <rPh sb="1" eb="4">
      <t>アクテンコウ</t>
    </rPh>
    <rPh sb="5" eb="7">
      <t>サイガイ</t>
    </rPh>
    <rPh sb="8" eb="10">
      <t>ジコ</t>
    </rPh>
    <rPh sb="10" eb="11">
      <t>ナド</t>
    </rPh>
    <rPh sb="15" eb="16">
      <t>エ</t>
    </rPh>
    <rPh sb="18" eb="20">
      <t>ジユウ</t>
    </rPh>
    <rPh sb="23" eb="25">
      <t>オリコミ</t>
    </rPh>
    <rPh sb="25" eb="27">
      <t>チエン</t>
    </rPh>
    <rPh sb="28" eb="30">
      <t>フノウ</t>
    </rPh>
    <rPh sb="33" eb="35">
      <t>バアイ</t>
    </rPh>
    <rPh sb="41" eb="42">
      <t>アラカジ</t>
    </rPh>
    <rPh sb="44" eb="46">
      <t>リョウショウ</t>
    </rPh>
    <phoneticPr fontId="2"/>
  </si>
  <si>
    <t>※悪天候､災害、事故等、やむを得ない事由により折込遅延・不能となる場合があります。予めご了承ください。</t>
    <rPh sb="1" eb="4">
      <t>アクテンコウ</t>
    </rPh>
    <rPh sb="5" eb="7">
      <t>サイガイ</t>
    </rPh>
    <rPh sb="8" eb="10">
      <t>ジコ</t>
    </rPh>
    <rPh sb="10" eb="11">
      <t>ナド</t>
    </rPh>
    <rPh sb="15" eb="16">
      <t>エ</t>
    </rPh>
    <rPh sb="18" eb="20">
      <t>ジユウ</t>
    </rPh>
    <rPh sb="23" eb="25">
      <t>オリコミ</t>
    </rPh>
    <rPh sb="25" eb="27">
      <t>チエン</t>
    </rPh>
    <rPh sb="28" eb="30">
      <t>フノウ</t>
    </rPh>
    <rPh sb="33" eb="35">
      <t>バアイ</t>
    </rPh>
    <rPh sb="41" eb="42">
      <t>アラカジ</t>
    </rPh>
    <rPh sb="44" eb="46">
      <t>リョウショウ</t>
    </rPh>
    <phoneticPr fontId="2"/>
  </si>
  <si>
    <t>ＮA      YGS</t>
    <phoneticPr fontId="2"/>
  </si>
  <si>
    <t>　　岐阜市、瑞穂市、本巣郡、羽島市、羽島郡、各務原市</t>
    <rPh sb="2" eb="5">
      <t>ギフシ</t>
    </rPh>
    <rPh sb="6" eb="8">
      <t>ミズホ</t>
    </rPh>
    <rPh sb="8" eb="9">
      <t>シ</t>
    </rPh>
    <rPh sb="10" eb="13">
      <t>モトスグン</t>
    </rPh>
    <rPh sb="14" eb="17">
      <t>ハシマシ</t>
    </rPh>
    <rPh sb="18" eb="20">
      <t>ハシマ</t>
    </rPh>
    <rPh sb="20" eb="21">
      <t>グン</t>
    </rPh>
    <rPh sb="22" eb="23">
      <t>カク</t>
    </rPh>
    <rPh sb="23" eb="24">
      <t>ム</t>
    </rPh>
    <rPh sb="24" eb="25">
      <t>ハラ</t>
    </rPh>
    <rPh sb="25" eb="26">
      <t>シ</t>
    </rPh>
    <phoneticPr fontId="2"/>
  </si>
  <si>
    <t>　　＊一部エリア除く（岐阜市、瑞穂市、本巣郡、各務原市）</t>
    <rPh sb="3" eb="5">
      <t>イチブ</t>
    </rPh>
    <rPh sb="8" eb="9">
      <t>ノゾ</t>
    </rPh>
    <rPh sb="11" eb="13">
      <t>ギフ</t>
    </rPh>
    <rPh sb="13" eb="14">
      <t>シ</t>
    </rPh>
    <rPh sb="15" eb="18">
      <t>ミズホシ</t>
    </rPh>
    <rPh sb="19" eb="22">
      <t>モトスグン</t>
    </rPh>
    <rPh sb="23" eb="27">
      <t>カカミガハラシ</t>
    </rPh>
    <phoneticPr fontId="2"/>
  </si>
  <si>
    <t>ＮYS GAM</t>
    <phoneticPr fontId="2"/>
  </si>
  <si>
    <t>ＮYS GAM</t>
    <phoneticPr fontId="2"/>
  </si>
  <si>
    <t>鶉</t>
    <rPh sb="0" eb="1">
      <t>ウズラ</t>
    </rPh>
    <phoneticPr fontId="2"/>
  </si>
  <si>
    <t>近の島</t>
    <rPh sb="0" eb="1">
      <t>ゴン</t>
    </rPh>
    <rPh sb="2" eb="3">
      <t>シマ</t>
    </rPh>
    <phoneticPr fontId="2"/>
  </si>
  <si>
    <t>N</t>
    <phoneticPr fontId="2"/>
  </si>
  <si>
    <t>北方</t>
    <phoneticPr fontId="2"/>
  </si>
  <si>
    <t>美濃高田</t>
    <rPh sb="0" eb="2">
      <t>ミノ</t>
    </rPh>
    <rPh sb="2" eb="4">
      <t>タカダ</t>
    </rPh>
    <phoneticPr fontId="2"/>
  </si>
  <si>
    <t>養老</t>
    <rPh sb="0" eb="2">
      <t>ヨウロウ</t>
    </rPh>
    <phoneticPr fontId="2"/>
  </si>
  <si>
    <t>駒野</t>
    <rPh sb="0" eb="2">
      <t>コマノ</t>
    </rPh>
    <phoneticPr fontId="2"/>
  </si>
  <si>
    <t>郡上大和</t>
    <rPh sb="2" eb="4">
      <t>ヤマト</t>
    </rPh>
    <phoneticPr fontId="2"/>
  </si>
  <si>
    <t>白鳥</t>
    <rPh sb="0" eb="2">
      <t>シロトリ</t>
    </rPh>
    <phoneticPr fontId="2"/>
  </si>
  <si>
    <t>角川</t>
    <rPh sb="0" eb="2">
      <t>カドカワ</t>
    </rPh>
    <phoneticPr fontId="2"/>
  </si>
  <si>
    <t>坂上</t>
    <rPh sb="0" eb="2">
      <t>サカガミ</t>
    </rPh>
    <phoneticPr fontId="2"/>
  </si>
  <si>
    <t>鶴岡</t>
    <rPh sb="0" eb="2">
      <t>ツルオカ</t>
    </rPh>
    <phoneticPr fontId="2"/>
  </si>
  <si>
    <t>明智</t>
    <rPh sb="0" eb="2">
      <t>アケチ</t>
    </rPh>
    <phoneticPr fontId="2"/>
  </si>
  <si>
    <t>土岐口</t>
    <rPh sb="2" eb="3">
      <t>クチ</t>
    </rPh>
    <phoneticPr fontId="2"/>
  </si>
  <si>
    <t>妻木</t>
    <rPh sb="0" eb="1">
      <t>ツマ</t>
    </rPh>
    <rPh sb="1" eb="2">
      <t>キ</t>
    </rPh>
    <phoneticPr fontId="2"/>
  </si>
  <si>
    <t>神土</t>
    <rPh sb="0" eb="2">
      <t>カンド</t>
    </rPh>
    <phoneticPr fontId="2"/>
  </si>
  <si>
    <t>七宗</t>
    <rPh sb="0" eb="2">
      <t>ヒチソウ</t>
    </rPh>
    <phoneticPr fontId="2"/>
  </si>
  <si>
    <t>2024年</t>
    <rPh sb="4" eb="5">
      <t>ネン</t>
    </rPh>
    <phoneticPr fontId="2"/>
  </si>
  <si>
    <t>１１日（土）</t>
    <rPh sb="2" eb="3">
      <t>ヒ</t>
    </rPh>
    <rPh sb="4" eb="5">
      <t>ツチ</t>
    </rPh>
    <phoneticPr fontId="2"/>
  </si>
  <si>
    <t>４月</t>
    <rPh sb="1" eb="2">
      <t>ガツ</t>
    </rPh>
    <phoneticPr fontId="2"/>
  </si>
  <si>
    <t>５月</t>
    <rPh sb="1" eb="2">
      <t>ガツ</t>
    </rPh>
    <phoneticPr fontId="2"/>
  </si>
  <si>
    <t>１２日（金）～</t>
    <rPh sb="2" eb="3">
      <t>ヒ</t>
    </rPh>
    <rPh sb="4" eb="5">
      <t>キン</t>
    </rPh>
    <phoneticPr fontId="2"/>
  </si>
  <si>
    <t>１３日（土）</t>
    <rPh sb="2" eb="3">
      <t>ヒ</t>
    </rPh>
    <rPh sb="4" eb="5">
      <t>ツチ</t>
    </rPh>
    <phoneticPr fontId="2"/>
  </si>
  <si>
    <t>２６日（金）～</t>
    <rPh sb="2" eb="3">
      <t>ヒ</t>
    </rPh>
    <rPh sb="4" eb="5">
      <t>キン</t>
    </rPh>
    <phoneticPr fontId="2"/>
  </si>
  <si>
    <t>２７日（土）</t>
    <rPh sb="2" eb="3">
      <t>ヒ</t>
    </rPh>
    <rPh sb="4" eb="5">
      <t>ツチ</t>
    </rPh>
    <phoneticPr fontId="2"/>
  </si>
  <si>
    <t>　1０日（金）～</t>
    <rPh sb="3" eb="4">
      <t>ヒ</t>
    </rPh>
    <rPh sb="5" eb="6">
      <t>キン</t>
    </rPh>
    <phoneticPr fontId="2"/>
  </si>
  <si>
    <t>NAYSGM</t>
    <phoneticPr fontId="2"/>
  </si>
  <si>
    <t>　※  全域配布実施　2024年日程表  ※</t>
    <rPh sb="15" eb="16">
      <t>ネン</t>
    </rPh>
    <phoneticPr fontId="2"/>
  </si>
  <si>
    <t>１４日（金）～</t>
    <rPh sb="2" eb="3">
      <t>ヒ</t>
    </rPh>
    <rPh sb="4" eb="5">
      <t>キン</t>
    </rPh>
    <phoneticPr fontId="2"/>
  </si>
  <si>
    <t>６月</t>
    <rPh sb="1" eb="2">
      <t>ガツ</t>
    </rPh>
    <phoneticPr fontId="2"/>
  </si>
  <si>
    <t>１５日（土）</t>
    <rPh sb="2" eb="3">
      <t>ヒ</t>
    </rPh>
    <rPh sb="4" eb="5">
      <t>ツチ</t>
    </rPh>
    <phoneticPr fontId="2"/>
  </si>
  <si>
    <t>２８日（金）～</t>
    <rPh sb="2" eb="3">
      <t>ヒ</t>
    </rPh>
    <rPh sb="4" eb="5">
      <t>キン</t>
    </rPh>
    <phoneticPr fontId="2"/>
  </si>
  <si>
    <t>２９日（土）</t>
    <rPh sb="2" eb="3">
      <t>ヒ</t>
    </rPh>
    <rPh sb="4" eb="5">
      <t>ツチ</t>
    </rPh>
    <phoneticPr fontId="2"/>
  </si>
  <si>
    <t>７月</t>
    <rPh sb="1" eb="2">
      <t>ガツ</t>
    </rPh>
    <phoneticPr fontId="2"/>
  </si>
  <si>
    <t>８月</t>
    <rPh sb="1" eb="2">
      <t>ガツ</t>
    </rPh>
    <phoneticPr fontId="2"/>
  </si>
  <si>
    <t>第４週のみ実施</t>
    <rPh sb="0" eb="1">
      <t>ダイ</t>
    </rPh>
    <rPh sb="2" eb="3">
      <t>シュウ</t>
    </rPh>
    <rPh sb="5" eb="7">
      <t>ジッシ</t>
    </rPh>
    <phoneticPr fontId="2"/>
  </si>
  <si>
    <t>２３日（金）～</t>
    <rPh sb="2" eb="3">
      <t>ニチ</t>
    </rPh>
    <rPh sb="4" eb="5">
      <t>キン</t>
    </rPh>
    <phoneticPr fontId="2"/>
  </si>
  <si>
    <t>２４日（土）</t>
    <rPh sb="2" eb="3">
      <t>ニチ</t>
    </rPh>
    <rPh sb="4" eb="5">
      <t>ツチ</t>
    </rPh>
    <phoneticPr fontId="2"/>
  </si>
  <si>
    <t>９月</t>
    <rPh sb="1" eb="2">
      <t>ガツ</t>
    </rPh>
    <phoneticPr fontId="2"/>
  </si>
  <si>
    <t>２７日（金）～</t>
    <rPh sb="2" eb="3">
      <t>ニチ</t>
    </rPh>
    <rPh sb="4" eb="5">
      <t>キン</t>
    </rPh>
    <phoneticPr fontId="2"/>
  </si>
  <si>
    <t>２８日（土）</t>
    <rPh sb="2" eb="3">
      <t>ニチ</t>
    </rPh>
    <rPh sb="4" eb="5">
      <t>ツチ</t>
    </rPh>
    <phoneticPr fontId="2"/>
  </si>
  <si>
    <t>１３日（金）～</t>
    <rPh sb="2" eb="3">
      <t>ニチ</t>
    </rPh>
    <rPh sb="4" eb="5">
      <t>キン</t>
    </rPh>
    <phoneticPr fontId="2"/>
  </si>
  <si>
    <t>１４日（土）</t>
    <rPh sb="2" eb="3">
      <t>ニチ</t>
    </rPh>
    <rPh sb="4" eb="5">
      <t>ツチ</t>
    </rPh>
    <phoneticPr fontId="2"/>
  </si>
  <si>
    <t>１０月</t>
    <rPh sb="2" eb="3">
      <t>ガツ</t>
    </rPh>
    <phoneticPr fontId="2"/>
  </si>
  <si>
    <t>１１日（金）～</t>
    <rPh sb="2" eb="3">
      <t>ニチ</t>
    </rPh>
    <rPh sb="4" eb="5">
      <t>キン</t>
    </rPh>
    <phoneticPr fontId="2"/>
  </si>
  <si>
    <t>１２日（土）</t>
    <rPh sb="2" eb="3">
      <t>ニチ</t>
    </rPh>
    <rPh sb="4" eb="5">
      <t>ツチ</t>
    </rPh>
    <phoneticPr fontId="2"/>
  </si>
  <si>
    <t>２５日（金）～</t>
    <rPh sb="2" eb="3">
      <t>ニチ</t>
    </rPh>
    <rPh sb="4" eb="5">
      <t>キン</t>
    </rPh>
    <phoneticPr fontId="2"/>
  </si>
  <si>
    <t>２６日（土）</t>
    <rPh sb="2" eb="3">
      <t>ニチ</t>
    </rPh>
    <rPh sb="4" eb="5">
      <t>ツチ</t>
    </rPh>
    <phoneticPr fontId="2"/>
  </si>
  <si>
    <t>１１月</t>
    <rPh sb="2" eb="3">
      <t>ガツ</t>
    </rPh>
    <phoneticPr fontId="2"/>
  </si>
  <si>
    <t>２２日（金）～</t>
    <rPh sb="2" eb="3">
      <t>ニチ</t>
    </rPh>
    <rPh sb="4" eb="5">
      <t>キン</t>
    </rPh>
    <phoneticPr fontId="2"/>
  </si>
  <si>
    <t>２３日（土）</t>
    <rPh sb="2" eb="3">
      <t>ニチ</t>
    </rPh>
    <rPh sb="4" eb="5">
      <t>ツチ</t>
    </rPh>
    <phoneticPr fontId="2"/>
  </si>
  <si>
    <t>８日（金）～</t>
    <rPh sb="1" eb="2">
      <t>ニチ</t>
    </rPh>
    <rPh sb="3" eb="4">
      <t>キン</t>
    </rPh>
    <phoneticPr fontId="2"/>
  </si>
  <si>
    <t>　９日（土）</t>
    <rPh sb="2" eb="3">
      <t>ニチ</t>
    </rPh>
    <rPh sb="4" eb="5">
      <t>ツチ</t>
    </rPh>
    <phoneticPr fontId="2"/>
  </si>
  <si>
    <t>１２月</t>
    <rPh sb="2" eb="3">
      <t>ガツ</t>
    </rPh>
    <phoneticPr fontId="2"/>
  </si>
  <si>
    <t>第２週のみ実施</t>
    <rPh sb="0" eb="1">
      <t>ダイ</t>
    </rPh>
    <rPh sb="2" eb="3">
      <t>シュウ</t>
    </rPh>
    <rPh sb="5" eb="7">
      <t>ジッシ</t>
    </rPh>
    <phoneticPr fontId="2"/>
  </si>
  <si>
    <t>※</t>
    <phoneticPr fontId="2"/>
  </si>
  <si>
    <t>　　大垣市（墨俣、上石津を除く）、美濃加茂市、加茂郡（坂祝町、富加町のみ）</t>
    <rPh sb="17" eb="22">
      <t>ミノカモシ</t>
    </rPh>
    <rPh sb="23" eb="25">
      <t>カモ</t>
    </rPh>
    <rPh sb="25" eb="26">
      <t>グン</t>
    </rPh>
    <rPh sb="27" eb="28">
      <t>サカ</t>
    </rPh>
    <rPh sb="28" eb="29">
      <t>イワ</t>
    </rPh>
    <rPh sb="29" eb="30">
      <t>マチ</t>
    </rPh>
    <rPh sb="31" eb="34">
      <t>トミカチョウ</t>
    </rPh>
    <phoneticPr fontId="2"/>
  </si>
  <si>
    <t>　　関市、可児市、多治見市、土岐市、瑞浪市</t>
    <rPh sb="8" eb="12">
      <t>タジミシ</t>
    </rPh>
    <rPh sb="13" eb="15">
      <t>トキ</t>
    </rPh>
    <rPh sb="15" eb="16">
      <t>シ</t>
    </rPh>
    <rPh sb="17" eb="20">
      <t>ミズナミシ</t>
    </rPh>
    <phoneticPr fontId="2"/>
  </si>
  <si>
    <t>※3</t>
    <phoneticPr fontId="2"/>
  </si>
  <si>
    <t>※８月第２週金曜日と１２月第４週金曜日は、全域配布は実施しておりません。ご注意ください。</t>
    <rPh sb="2" eb="3">
      <t>ガツ</t>
    </rPh>
    <rPh sb="3" eb="4">
      <t>ダイ</t>
    </rPh>
    <rPh sb="5" eb="6">
      <t>シュウ</t>
    </rPh>
    <rPh sb="6" eb="8">
      <t>キンヨウ</t>
    </rPh>
    <rPh sb="8" eb="9">
      <t>ニチ</t>
    </rPh>
    <rPh sb="12" eb="13">
      <t>ガツ</t>
    </rPh>
    <rPh sb="13" eb="14">
      <t>ダイ</t>
    </rPh>
    <rPh sb="15" eb="16">
      <t>シュウ</t>
    </rPh>
    <rPh sb="16" eb="19">
      <t>キンヨウビ</t>
    </rPh>
    <rPh sb="21" eb="23">
      <t>ゼンイキ</t>
    </rPh>
    <rPh sb="23" eb="25">
      <t>ハイフ</t>
    </rPh>
    <rPh sb="26" eb="28">
      <t>ジッシ</t>
    </rPh>
    <rPh sb="37" eb="39">
      <t>チュウイ</t>
    </rPh>
    <phoneticPr fontId="2"/>
  </si>
  <si>
    <t>株式会社 中日岐阜サービスセンター　</t>
    <rPh sb="0" eb="4">
      <t>カブシキガイシャ</t>
    </rPh>
    <rPh sb="5" eb="7">
      <t>チュウニチ</t>
    </rPh>
    <rPh sb="7" eb="9">
      <t>ギフ</t>
    </rPh>
    <phoneticPr fontId="2"/>
  </si>
  <si>
    <t>本　　　社</t>
    <rPh sb="0" eb="1">
      <t>ホン</t>
    </rPh>
    <rPh sb="4" eb="5">
      <t>シャ</t>
    </rPh>
    <phoneticPr fontId="2"/>
  </si>
  <si>
    <t>〒500-8381 岐阜市市橋三丁目3番の6</t>
    <rPh sb="10" eb="13">
      <t>ギフシ</t>
    </rPh>
    <rPh sb="13" eb="15">
      <t>イチハシ</t>
    </rPh>
    <rPh sb="15" eb="18">
      <t>３チョウメ</t>
    </rPh>
    <rPh sb="19" eb="20">
      <t>バン</t>
    </rPh>
    <phoneticPr fontId="2"/>
  </si>
  <si>
    <t>〒503-0836 大垣市大井４丁目１</t>
    <rPh sb="10" eb="11">
      <t>オオ</t>
    </rPh>
    <rPh sb="11" eb="12">
      <t>カキ</t>
    </rPh>
    <rPh sb="12" eb="13">
      <t>シ</t>
    </rPh>
    <rPh sb="13" eb="15">
      <t>オオイ</t>
    </rPh>
    <rPh sb="16" eb="18">
      <t>チョウメ</t>
    </rPh>
    <phoneticPr fontId="2"/>
  </si>
  <si>
    <t>〒509-9132 中津川市茄子川1683の1388</t>
    <rPh sb="10" eb="14">
      <t>ナカツガワシ</t>
    </rPh>
    <rPh sb="14" eb="16">
      <t>ナス</t>
    </rPh>
    <rPh sb="16" eb="17">
      <t>ガワ</t>
    </rPh>
    <phoneticPr fontId="2"/>
  </si>
  <si>
    <t>〒505-0005　美濃加茂市蜂屋町中蜂屋3280の3</t>
    <rPh sb="10" eb="15">
      <t>ミノカモシ</t>
    </rPh>
    <rPh sb="15" eb="16">
      <t>ハチ</t>
    </rPh>
    <rPh sb="16" eb="17">
      <t>ヤ</t>
    </rPh>
    <rPh sb="17" eb="18">
      <t>マチ</t>
    </rPh>
    <rPh sb="18" eb="19">
      <t>ナカ</t>
    </rPh>
    <rPh sb="19" eb="20">
      <t>ハチ</t>
    </rPh>
    <rPh sb="20" eb="21">
      <t>ヤ</t>
    </rPh>
    <phoneticPr fontId="2"/>
  </si>
  <si>
    <t>TEL：(0573)68‐5570　FAX：(0573)68‐5100</t>
    <phoneticPr fontId="2"/>
  </si>
  <si>
    <t>TEL：(0574)25‐6844　FAX：(0574)26‐4699</t>
    <phoneticPr fontId="2"/>
  </si>
  <si>
    <t>TEL：(0584)84‐3701　FAX：(0584)84‐3703</t>
    <phoneticPr fontId="2"/>
  </si>
  <si>
    <t>TEL：(058)273‐8248　FAX：(058)273‐6341</t>
    <phoneticPr fontId="2"/>
  </si>
  <si>
    <t>【12月の配布エリアは第４週エリアです】</t>
    <rPh sb="3" eb="4">
      <t>ガツ</t>
    </rPh>
    <rPh sb="5" eb="7">
      <t>ハイフ</t>
    </rPh>
    <rPh sb="11" eb="12">
      <t>ダイ</t>
    </rPh>
    <rPh sb="13" eb="14">
      <t>シュウ</t>
    </rPh>
    <phoneticPr fontId="2"/>
  </si>
  <si>
    <r>
      <t>　　新折込広告料金表　</t>
    </r>
    <r>
      <rPr>
        <sz val="18"/>
        <color indexed="10"/>
        <rFont val="HGP明朝E"/>
        <family val="1"/>
        <charset val="128"/>
      </rPr>
      <t>（令和６年４月１日折込分より）</t>
    </r>
    <rPh sb="2" eb="3">
      <t>シン</t>
    </rPh>
    <rPh sb="3" eb="5">
      <t>オリコミ</t>
    </rPh>
    <rPh sb="5" eb="7">
      <t>コウコク</t>
    </rPh>
    <rPh sb="7" eb="9">
      <t>リョウキン</t>
    </rPh>
    <rPh sb="9" eb="10">
      <t>ヒョウ</t>
    </rPh>
    <rPh sb="12" eb="14">
      <t>レイワ</t>
    </rPh>
    <rPh sb="15" eb="16">
      <t>ネン</t>
    </rPh>
    <rPh sb="17" eb="18">
      <t>ガツ</t>
    </rPh>
    <rPh sb="19" eb="20">
      <t>ヒ</t>
    </rPh>
    <rPh sb="20" eb="22">
      <t>オリコミ</t>
    </rPh>
    <rPh sb="22" eb="23">
      <t>ブン</t>
    </rPh>
    <phoneticPr fontId="2"/>
  </si>
  <si>
    <t>（円／枚）税別</t>
    <rPh sb="1" eb="2">
      <t>エン</t>
    </rPh>
    <rPh sb="3" eb="4">
      <t>マイ</t>
    </rPh>
    <rPh sb="5" eb="7">
      <t>ゼイベツ</t>
    </rPh>
    <phoneticPr fontId="2"/>
  </si>
  <si>
    <t>Ｂ４以下</t>
    <rPh sb="2" eb="4">
      <t>イカ</t>
    </rPh>
    <phoneticPr fontId="2"/>
  </si>
  <si>
    <t>Ｂ３/Ａ３</t>
    <phoneticPr fontId="2"/>
  </si>
  <si>
    <t>Ｂ２/Ａ２</t>
    <phoneticPr fontId="2"/>
  </si>
  <si>
    <t>Ｂ１/Ａ１</t>
    <phoneticPr fontId="2"/>
  </si>
  <si>
    <t>厚紙Ｂ４</t>
    <rPh sb="0" eb="2">
      <t>アツガミ</t>
    </rPh>
    <phoneticPr fontId="2"/>
  </si>
  <si>
    <t>営業・求人連合（2社以上）</t>
    <rPh sb="0" eb="2">
      <t>エイギョウ</t>
    </rPh>
    <rPh sb="3" eb="5">
      <t>キュウジン</t>
    </rPh>
    <rPh sb="5" eb="7">
      <t>レンゴウ</t>
    </rPh>
    <rPh sb="9" eb="10">
      <t>シャ</t>
    </rPh>
    <rPh sb="10" eb="12">
      <t>イジョウ</t>
    </rPh>
    <phoneticPr fontId="2"/>
  </si>
  <si>
    <t xml:space="preserve">  折込地域（行政区域とは異なります）</t>
    <rPh sb="2" eb="4">
      <t>オリコミ</t>
    </rPh>
    <rPh sb="4" eb="6">
      <t>チイキ</t>
    </rPh>
    <rPh sb="7" eb="9">
      <t>ギョウセイ</t>
    </rPh>
    <rPh sb="9" eb="11">
      <t>クイキ</t>
    </rPh>
    <rPh sb="13" eb="14">
      <t>コト</t>
    </rPh>
    <phoneticPr fontId="2"/>
  </si>
  <si>
    <t>A4･B5･A5</t>
    <phoneticPr fontId="2"/>
  </si>
  <si>
    <t>２つ折</t>
    <rPh sb="2" eb="3">
      <t>オ</t>
    </rPh>
    <phoneticPr fontId="2"/>
  </si>
  <si>
    <t>４つ折</t>
    <rPh sb="2" eb="3">
      <t>オ</t>
    </rPh>
    <phoneticPr fontId="2"/>
  </si>
  <si>
    <t>８つ折</t>
    <rPh sb="2" eb="3">
      <t>オ</t>
    </rPh>
    <phoneticPr fontId="2"/>
  </si>
  <si>
    <t>110Kg以上</t>
    <rPh sb="5" eb="7">
      <t>イジョウ</t>
    </rPh>
    <phoneticPr fontId="2"/>
  </si>
  <si>
    <t>Ｂ４</t>
    <phoneticPr fontId="2"/>
  </si>
  <si>
    <t>Ｂ３</t>
    <phoneticPr fontId="2"/>
  </si>
  <si>
    <t>岐阜県</t>
    <rPh sb="0" eb="3">
      <t>ギフケン</t>
    </rPh>
    <phoneticPr fontId="2"/>
  </si>
  <si>
    <t>岐阜市・羽島市・ 羽島郡・各務原市</t>
    <rPh sb="0" eb="3">
      <t>ギフシ</t>
    </rPh>
    <rPh sb="4" eb="7">
      <t>ハシマシ</t>
    </rPh>
    <rPh sb="9" eb="12">
      <t>ハシマグン</t>
    </rPh>
    <phoneticPr fontId="2"/>
  </si>
  <si>
    <t>瑞穂市・本巣市・本巣郡・山県市</t>
    <phoneticPr fontId="2"/>
  </si>
  <si>
    <t>美濃加茂市・加茂郡・美濃市・関市・郡上市</t>
    <phoneticPr fontId="2"/>
  </si>
  <si>
    <t>大垣市・海津市・揖斐郡・不破郡・安八郡・養老郡　</t>
    <phoneticPr fontId="2"/>
  </si>
  <si>
    <t xml:space="preserve">  手配管理料</t>
    <rPh sb="2" eb="4">
      <t>テハイ</t>
    </rPh>
    <rPh sb="4" eb="6">
      <t>カンリ</t>
    </rPh>
    <rPh sb="6" eb="7">
      <t>リョウ</t>
    </rPh>
    <phoneticPr fontId="2"/>
  </si>
  <si>
    <t>可児市・可児郡・多治見市・土岐市・瑞浪市</t>
    <rPh sb="0" eb="2">
      <t>カニ</t>
    </rPh>
    <rPh sb="2" eb="3">
      <t>シ</t>
    </rPh>
    <rPh sb="4" eb="7">
      <t>カニグン</t>
    </rPh>
    <rPh sb="8" eb="12">
      <t>タジミシ</t>
    </rPh>
    <rPh sb="13" eb="16">
      <t>トキシ</t>
    </rPh>
    <rPh sb="17" eb="20">
      <t>ミズナミシ</t>
    </rPh>
    <phoneticPr fontId="2"/>
  </si>
  <si>
    <t>恵那市・中津川市</t>
    <phoneticPr fontId="2"/>
  </si>
  <si>
    <t xml:space="preserve">  手配管理料</t>
    <rPh sb="2" eb="3">
      <t>テ</t>
    </rPh>
    <rPh sb="3" eb="4">
      <t>ハイ</t>
    </rPh>
    <rPh sb="4" eb="6">
      <t>カンリ</t>
    </rPh>
    <rPh sb="6" eb="7">
      <t>リョウ</t>
    </rPh>
    <phoneticPr fontId="2"/>
  </si>
  <si>
    <t>高山市・飛騨市</t>
    <rPh sb="0" eb="3">
      <t>タカヤマシ</t>
    </rPh>
    <rPh sb="4" eb="6">
      <t>ヒダ</t>
    </rPh>
    <rPh sb="6" eb="7">
      <t>シ</t>
    </rPh>
    <phoneticPr fontId="2"/>
  </si>
  <si>
    <t>◆別途運賃</t>
    <rPh sb="1" eb="3">
      <t>ベット</t>
    </rPh>
    <rPh sb="3" eb="5">
      <t>ウンチン</t>
    </rPh>
    <phoneticPr fontId="2"/>
  </si>
  <si>
    <t>下呂市</t>
    <rPh sb="0" eb="3">
      <t>ゲロシ</t>
    </rPh>
    <phoneticPr fontId="2"/>
  </si>
  <si>
    <t>愛知県</t>
    <rPh sb="0" eb="3">
      <t>アイチケン</t>
    </rPh>
    <phoneticPr fontId="2"/>
  </si>
  <si>
    <t>尾張地区（豊明市・日進市・愛知郡東郷町除く）</t>
    <rPh sb="0" eb="2">
      <t>オワリ</t>
    </rPh>
    <rPh sb="2" eb="4">
      <t>チク</t>
    </rPh>
    <rPh sb="19" eb="20">
      <t>ノゾ</t>
    </rPh>
    <phoneticPr fontId="2"/>
  </si>
  <si>
    <t>尾張地区（豊明市・日進市・愛知郡東郷町）</t>
    <rPh sb="0" eb="2">
      <t>オワリ</t>
    </rPh>
    <rPh sb="2" eb="4">
      <t>チク</t>
    </rPh>
    <rPh sb="5" eb="7">
      <t>トヨアケ</t>
    </rPh>
    <rPh sb="7" eb="8">
      <t>シ</t>
    </rPh>
    <rPh sb="9" eb="11">
      <t>ニッシン</t>
    </rPh>
    <rPh sb="11" eb="12">
      <t>シ</t>
    </rPh>
    <rPh sb="13" eb="15">
      <t>アイチ</t>
    </rPh>
    <rPh sb="15" eb="16">
      <t>グン</t>
    </rPh>
    <rPh sb="16" eb="18">
      <t>トウゴウ</t>
    </rPh>
    <rPh sb="18" eb="19">
      <t>マチ</t>
    </rPh>
    <phoneticPr fontId="2"/>
  </si>
  <si>
    <t>手配管理料</t>
    <rPh sb="0" eb="2">
      <t>テハイ</t>
    </rPh>
    <rPh sb="2" eb="4">
      <t>カンリ</t>
    </rPh>
    <rPh sb="4" eb="5">
      <t>リョウ</t>
    </rPh>
    <phoneticPr fontId="2"/>
  </si>
  <si>
    <t>名古屋市</t>
    <rPh sb="0" eb="4">
      <t>ナゴヤシ</t>
    </rPh>
    <phoneticPr fontId="2"/>
  </si>
  <si>
    <t>※官製ハガキより小さいチラシ及び曲線チラシ等は変形チラシとなり規定の５割増しとなります。</t>
    <rPh sb="1" eb="3">
      <t>カンセイ</t>
    </rPh>
    <rPh sb="8" eb="9">
      <t>チイ</t>
    </rPh>
    <rPh sb="14" eb="15">
      <t>オヨ</t>
    </rPh>
    <rPh sb="16" eb="18">
      <t>キョクセン</t>
    </rPh>
    <rPh sb="21" eb="22">
      <t>トウ</t>
    </rPh>
    <rPh sb="23" eb="25">
      <t>ヘンケイ</t>
    </rPh>
    <rPh sb="31" eb="33">
      <t>キテイ</t>
    </rPh>
    <rPh sb="35" eb="37">
      <t>ワリマ</t>
    </rPh>
    <phoneticPr fontId="2"/>
  </si>
  <si>
    <t>月曜の折込不可地域販売店</t>
    <rPh sb="0" eb="2">
      <t>ゲツヨウ</t>
    </rPh>
    <rPh sb="3" eb="5">
      <t>オリコミ</t>
    </rPh>
    <rPh sb="5" eb="7">
      <t>フカ</t>
    </rPh>
    <rPh sb="7" eb="9">
      <t>チイキ</t>
    </rPh>
    <rPh sb="9" eb="12">
      <t>ハンバイテン</t>
    </rPh>
    <phoneticPr fontId="2"/>
  </si>
  <si>
    <r>
      <t>　　</t>
    </r>
    <r>
      <rPr>
        <u/>
        <sz val="12"/>
        <color indexed="8"/>
        <rFont val="HGP明朝E"/>
        <family val="1"/>
        <charset val="128"/>
      </rPr>
      <t>URL  http://www.cgsc.jp</t>
    </r>
    <r>
      <rPr>
        <sz val="12"/>
        <color indexed="8"/>
        <rFont val="HGP明朝E"/>
        <family val="1"/>
        <charset val="128"/>
      </rPr>
      <t xml:space="preserve">     </t>
    </r>
    <r>
      <rPr>
        <u/>
        <sz val="12"/>
        <color indexed="8"/>
        <rFont val="HGP明朝E"/>
        <family val="1"/>
        <charset val="128"/>
      </rPr>
      <t>E-mail  info@cgsc.jp</t>
    </r>
    <r>
      <rPr>
        <sz val="12"/>
        <color indexed="8"/>
        <rFont val="HGP明朝E"/>
        <family val="1"/>
        <charset val="128"/>
      </rPr>
      <t xml:space="preserve">     </t>
    </r>
    <phoneticPr fontId="2"/>
  </si>
  <si>
    <t>中濃地区</t>
    <rPh sb="0" eb="2">
      <t>チュウノウ</t>
    </rPh>
    <rPh sb="2" eb="4">
      <t>チク</t>
    </rPh>
    <phoneticPr fontId="2"/>
  </si>
  <si>
    <t>郡上市（正ヶ洞新聞店）</t>
    <rPh sb="0" eb="3">
      <t>グジョウシ</t>
    </rPh>
    <rPh sb="4" eb="5">
      <t>マサ</t>
    </rPh>
    <rPh sb="6" eb="7">
      <t>ホラ</t>
    </rPh>
    <rPh sb="7" eb="9">
      <t>シンブン</t>
    </rPh>
    <rPh sb="9" eb="10">
      <t>テン</t>
    </rPh>
    <phoneticPr fontId="2"/>
  </si>
  <si>
    <t xml:space="preserve"> 本　　　社</t>
    <rPh sb="1" eb="2">
      <t>ホン</t>
    </rPh>
    <rPh sb="5" eb="6">
      <t>シャ</t>
    </rPh>
    <phoneticPr fontId="2"/>
  </si>
  <si>
    <t>: 岐阜市市橋3丁目3番の6</t>
    <rPh sb="2" eb="5">
      <t>ギフシ</t>
    </rPh>
    <rPh sb="5" eb="7">
      <t>イチハシ</t>
    </rPh>
    <rPh sb="8" eb="10">
      <t>チョウメ</t>
    </rPh>
    <rPh sb="11" eb="12">
      <t>バン</t>
    </rPh>
    <phoneticPr fontId="2"/>
  </si>
  <si>
    <t>TEL 058-273-8248 　  FAX　058-273-6341</t>
    <phoneticPr fontId="2"/>
  </si>
  <si>
    <t>飛騨地区</t>
    <rPh sb="0" eb="2">
      <t>ヒダ</t>
    </rPh>
    <rPh sb="2" eb="4">
      <t>チク</t>
    </rPh>
    <phoneticPr fontId="2"/>
  </si>
  <si>
    <t>高山市（国府新聞店）</t>
    <rPh sb="0" eb="3">
      <t>タカヤマシ</t>
    </rPh>
    <rPh sb="4" eb="6">
      <t>コクフ</t>
    </rPh>
    <rPh sb="6" eb="8">
      <t>シンブン</t>
    </rPh>
    <rPh sb="8" eb="9">
      <t>テン</t>
    </rPh>
    <phoneticPr fontId="2"/>
  </si>
  <si>
    <t xml:space="preserve"> 大垣営業所</t>
    <rPh sb="1" eb="3">
      <t>オオガキ</t>
    </rPh>
    <rPh sb="3" eb="6">
      <t>エイギョウショ</t>
    </rPh>
    <phoneticPr fontId="2"/>
  </si>
  <si>
    <t>: 大垣市大井4丁目１</t>
    <rPh sb="2" eb="5">
      <t>オオガキシ</t>
    </rPh>
    <rPh sb="5" eb="7">
      <t>オオイ</t>
    </rPh>
    <rPh sb="7" eb="8">
      <t>カワマチ</t>
    </rPh>
    <rPh sb="8" eb="10">
      <t>チョウメ</t>
    </rPh>
    <phoneticPr fontId="2"/>
  </si>
  <si>
    <t>TEL 0584-84-3701 　  FAX　0584-84-3703</t>
    <phoneticPr fontId="2"/>
  </si>
  <si>
    <t xml:space="preserve"> 中濃営業所</t>
    <rPh sb="1" eb="3">
      <t>チュウノウ</t>
    </rPh>
    <rPh sb="3" eb="5">
      <t>エイギョウ</t>
    </rPh>
    <rPh sb="5" eb="6">
      <t>ショ</t>
    </rPh>
    <phoneticPr fontId="2"/>
  </si>
  <si>
    <t>: 美濃加茂市蜂屋町中蜂屋3280-3</t>
    <rPh sb="2" eb="7">
      <t>ミノカモシ</t>
    </rPh>
    <rPh sb="7" eb="8">
      <t>ハチ</t>
    </rPh>
    <rPh sb="8" eb="9">
      <t>ヤ</t>
    </rPh>
    <rPh sb="9" eb="10">
      <t>マチ</t>
    </rPh>
    <rPh sb="10" eb="11">
      <t>ナカ</t>
    </rPh>
    <rPh sb="11" eb="13">
      <t>ハチヤ</t>
    </rPh>
    <phoneticPr fontId="2"/>
  </si>
  <si>
    <t>TEL 0574-25-6844 　  FAX　0574-26-4699</t>
    <phoneticPr fontId="2"/>
  </si>
  <si>
    <t xml:space="preserve"> 東濃営業所</t>
    <rPh sb="1" eb="2">
      <t>ヒガシ</t>
    </rPh>
    <rPh sb="2" eb="3">
      <t>ノウ</t>
    </rPh>
    <rPh sb="3" eb="6">
      <t>エイギョウショ</t>
    </rPh>
    <phoneticPr fontId="2"/>
  </si>
  <si>
    <t>: 中津川市茄子川1683-1388</t>
    <rPh sb="2" eb="6">
      <t>ナカツガワシ</t>
    </rPh>
    <rPh sb="6" eb="8">
      <t>ナス</t>
    </rPh>
    <rPh sb="8" eb="9">
      <t>カワ</t>
    </rPh>
    <phoneticPr fontId="2"/>
  </si>
  <si>
    <t>TEL 0573-68-5570 　  FAX　0573-68-5100</t>
    <phoneticPr fontId="2"/>
  </si>
  <si>
    <t>○</t>
  </si>
  <si>
    <t>○</t>
    <phoneticPr fontId="2"/>
  </si>
  <si>
    <t>―</t>
    <phoneticPr fontId="2"/>
  </si>
  <si>
    <t>※２　新聞折込のみ。（岐阜市の一部も配布）</t>
    <rPh sb="3" eb="5">
      <t>シンブン</t>
    </rPh>
    <rPh sb="5" eb="7">
      <t>オリコミ</t>
    </rPh>
    <rPh sb="11" eb="14">
      <t>ギフシ</t>
    </rPh>
    <rPh sb="15" eb="17">
      <t>イチブ</t>
    </rPh>
    <rPh sb="18" eb="20">
      <t>ハイフ</t>
    </rPh>
    <phoneticPr fontId="2"/>
  </si>
  <si>
    <t>※１　新聞折込のみ</t>
    <rPh sb="3" eb="5">
      <t>シンブン</t>
    </rPh>
    <rPh sb="5" eb="7">
      <t>オリコミ</t>
    </rPh>
    <phoneticPr fontId="2"/>
  </si>
  <si>
    <t>＊１　岐阜市の一部も配布</t>
    <rPh sb="3" eb="6">
      <t>ギフシ</t>
    </rPh>
    <rPh sb="7" eb="9">
      <t>イチブ</t>
    </rPh>
    <rPh sb="10" eb="12">
      <t>ハイフ</t>
    </rPh>
    <phoneticPr fontId="2"/>
  </si>
  <si>
    <t>＊２　関市の一部も配布</t>
    <rPh sb="3" eb="5">
      <t>セキシ</t>
    </rPh>
    <rPh sb="6" eb="8">
      <t>イチブ</t>
    </rPh>
    <rPh sb="9" eb="11">
      <t>ハイフ</t>
    </rPh>
    <phoneticPr fontId="2"/>
  </si>
  <si>
    <t>＊３　新聞折込のみ</t>
    <rPh sb="3" eb="5">
      <t>シンブン</t>
    </rPh>
    <rPh sb="5" eb="7">
      <t>オリコミ</t>
    </rPh>
    <phoneticPr fontId="2"/>
  </si>
  <si>
    <t>＊４　各務原市の一部も配布</t>
    <rPh sb="3" eb="6">
      <t>カガミハラ</t>
    </rPh>
    <rPh sb="6" eb="7">
      <t>シ</t>
    </rPh>
    <rPh sb="8" eb="10">
      <t>イチブ</t>
    </rPh>
    <rPh sb="11" eb="13">
      <t>ハイフ</t>
    </rPh>
    <phoneticPr fontId="2"/>
  </si>
  <si>
    <t>＊５　羽島郡の一部も配布</t>
    <rPh sb="3" eb="6">
      <t>ハシマグン</t>
    </rPh>
    <rPh sb="7" eb="9">
      <t>イチブ</t>
    </rPh>
    <rPh sb="10" eb="12">
      <t>ハイフ</t>
    </rPh>
    <phoneticPr fontId="2"/>
  </si>
  <si>
    <t>※１　神戸町の一部も配布</t>
    <rPh sb="3" eb="5">
      <t>ゴウド</t>
    </rPh>
    <rPh sb="5" eb="6">
      <t>チョウ</t>
    </rPh>
    <rPh sb="7" eb="9">
      <t>イチブ</t>
    </rPh>
    <rPh sb="10" eb="12">
      <t>ハイフ</t>
    </rPh>
    <phoneticPr fontId="2"/>
  </si>
  <si>
    <t>※２　養老町の一部も配布</t>
    <rPh sb="3" eb="5">
      <t>ヨウロウ</t>
    </rPh>
    <rPh sb="5" eb="6">
      <t>チョウ</t>
    </rPh>
    <rPh sb="7" eb="9">
      <t>イチブ</t>
    </rPh>
    <rPh sb="10" eb="12">
      <t>ハイフ</t>
    </rPh>
    <phoneticPr fontId="2"/>
  </si>
  <si>
    <t>※３　新聞折込のみ</t>
    <rPh sb="3" eb="5">
      <t>シンブン</t>
    </rPh>
    <phoneticPr fontId="2"/>
  </si>
  <si>
    <t>※２　美濃加茂市、川辺町の一部も配布</t>
    <rPh sb="3" eb="8">
      <t>ミノカモシ</t>
    </rPh>
    <rPh sb="9" eb="11">
      <t>カワベ</t>
    </rPh>
    <rPh sb="11" eb="12">
      <t>マチ</t>
    </rPh>
    <rPh sb="13" eb="15">
      <t>イチブ</t>
    </rPh>
    <rPh sb="16" eb="18">
      <t>ハイフ</t>
    </rPh>
    <phoneticPr fontId="2"/>
  </si>
  <si>
    <t>※３　八百津町の一部も配布</t>
    <rPh sb="3" eb="6">
      <t>ヤオツ</t>
    </rPh>
    <rPh sb="6" eb="7">
      <t>マチ</t>
    </rPh>
    <rPh sb="8" eb="10">
      <t>イチブ</t>
    </rPh>
    <rPh sb="11" eb="13">
      <t>ハイフ</t>
    </rPh>
    <phoneticPr fontId="2"/>
  </si>
  <si>
    <t>※４　美濃市の一部も配布。（未購読は関市のみです。）</t>
    <rPh sb="3" eb="5">
      <t>ミノ</t>
    </rPh>
    <rPh sb="18" eb="19">
      <t>セキ</t>
    </rPh>
    <phoneticPr fontId="2"/>
  </si>
  <si>
    <t>※１　多治見市の一部も配布</t>
    <rPh sb="3" eb="6">
      <t>タジミ</t>
    </rPh>
    <rPh sb="6" eb="7">
      <t>シ</t>
    </rPh>
    <rPh sb="8" eb="10">
      <t>イチブ</t>
    </rPh>
    <rPh sb="11" eb="13">
      <t>ハイフ</t>
    </rPh>
    <phoneticPr fontId="2"/>
  </si>
  <si>
    <t>※２　土岐市、愛知県瀬戸市の一部も配布</t>
    <rPh sb="3" eb="6">
      <t>トキシ</t>
    </rPh>
    <rPh sb="7" eb="10">
      <t>アイチケン</t>
    </rPh>
    <rPh sb="10" eb="13">
      <t>セトシ</t>
    </rPh>
    <rPh sb="14" eb="16">
      <t>イチブ</t>
    </rPh>
    <rPh sb="17" eb="19">
      <t>ハイフ</t>
    </rPh>
    <phoneticPr fontId="2"/>
  </si>
  <si>
    <t>※３　可児市の一部も配布</t>
    <rPh sb="3" eb="6">
      <t>カニシ</t>
    </rPh>
    <rPh sb="7" eb="9">
      <t>イチブ</t>
    </rPh>
    <rPh sb="10" eb="12">
      <t>ハイフ</t>
    </rPh>
    <phoneticPr fontId="2"/>
  </si>
  <si>
    <t>※４　加茂郡の一部も配布</t>
    <rPh sb="3" eb="6">
      <t>カモグン</t>
    </rPh>
    <rPh sb="7" eb="9">
      <t>イチブ</t>
    </rPh>
    <rPh sb="10" eb="12">
      <t>ハイフ</t>
    </rPh>
    <phoneticPr fontId="2"/>
  </si>
  <si>
    <t>※５　新聞折込のみ</t>
    <rPh sb="3" eb="5">
      <t>シンブン</t>
    </rPh>
    <rPh sb="5" eb="7">
      <t>オリコミ</t>
    </rPh>
    <phoneticPr fontId="2"/>
  </si>
  <si>
    <t>　岐阜県版　　全　域　配　布　枚　数　表</t>
    <phoneticPr fontId="2"/>
  </si>
  <si>
    <t>第２週</t>
    <phoneticPr fontId="2"/>
  </si>
  <si>
    <t>第４週</t>
    <phoneticPr fontId="2"/>
  </si>
  <si>
    <t>令和６年（６月１日以降）①</t>
    <rPh sb="0" eb="1">
      <t>レイ</t>
    </rPh>
    <rPh sb="1" eb="2">
      <t>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</si>
</sst>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Red]\(#,##0\)"/>
    <numFmt numFmtId="177" formatCode="[$-411]ggge&quot;年&quot;m&quot;月&quot;d&quot;日&quot;;@"/>
    <numFmt numFmtId="178" formatCode="#,##0;[Red]\-#,##0;"/>
    <numFmt numFmtId="179" formatCode="yyyy&quot;年&quot;m&quot;月&quot;;@"/>
    <numFmt numFmtId="180" formatCode="#,##0.00_ ;[Red]\-#,##0.00\ "/>
    <numFmt numFmtId="181" formatCode="#,##0_ ;[Red]\-#,##0\ "/>
    <numFmt numFmtId="182" formatCode="m&quot;月&quot;d&quot;日&quot;\(aaa\)"/>
    <numFmt numFmtId="183" formatCode="#,###"/>
    <numFmt numFmtId="184" formatCode="m/d;@"/>
    <numFmt numFmtId="185" formatCode="0_);[Red]\(0\)"/>
    <numFmt numFmtId="186" formatCode="0.0_ "/>
    <numFmt numFmtId="187" formatCode="0.00_ "/>
  </numFmts>
  <fonts count="8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10"/>
      <color indexed="30"/>
      <name val="ＭＳ Ｐゴシック"/>
      <family val="3"/>
      <charset val="128"/>
    </font>
    <font>
      <sz val="8"/>
      <name val="Century"/>
      <family val="1"/>
    </font>
    <font>
      <b/>
      <sz val="11"/>
      <name val="ＭＳ Ｐ明朝"/>
      <family val="1"/>
      <charset val="128"/>
    </font>
    <font>
      <b/>
      <sz val="8"/>
      <name val="ＭＳ Ｐ明朝"/>
      <family val="1"/>
      <charset val="128"/>
    </font>
    <font>
      <b/>
      <sz val="6"/>
      <name val="ＭＳ Ｐゴシック"/>
      <family val="3"/>
      <charset val="128"/>
    </font>
    <font>
      <sz val="6"/>
      <color indexed="30"/>
      <name val="ＭＳ Ｐゴシック"/>
      <family val="3"/>
      <charset val="128"/>
    </font>
    <font>
      <sz val="10"/>
      <name val="HG創英角ｺﾞｼｯｸUB"/>
      <family val="3"/>
      <charset val="128"/>
    </font>
    <font>
      <sz val="10"/>
      <name val="HGSｺﾞｼｯｸE"/>
      <family val="3"/>
      <charset val="128"/>
    </font>
    <font>
      <b/>
      <sz val="10"/>
      <name val="HGｺﾞｼｯｸM"/>
      <family val="3"/>
      <charset val="128"/>
    </font>
    <font>
      <b/>
      <sz val="4"/>
      <name val="ＭＳ Ｐゴシック"/>
      <family val="3"/>
      <charset val="128"/>
    </font>
    <font>
      <b/>
      <sz val="3"/>
      <name val="ＭＳ Ｐゴシック"/>
      <family val="3"/>
      <charset val="128"/>
    </font>
    <font>
      <sz val="16"/>
      <name val="ＭＳ Ｐゴシック"/>
      <family val="3"/>
      <charset val="128"/>
    </font>
    <font>
      <sz val="20"/>
      <name val="ＭＳ Ｐゴシック"/>
      <family val="3"/>
      <charset val="128"/>
    </font>
    <font>
      <b/>
      <sz val="20"/>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sz val="11"/>
      <name val="HGSｺﾞｼｯｸE"/>
      <family val="3"/>
      <charset val="128"/>
    </font>
    <font>
      <sz val="12.5"/>
      <name val="ＭＳ Ｐゴシック"/>
      <family val="3"/>
      <charset val="128"/>
    </font>
    <font>
      <b/>
      <sz val="11"/>
      <name val="ＭＳ Ｐゴシック"/>
      <family val="3"/>
      <charset val="128"/>
    </font>
    <font>
      <b/>
      <sz val="12.5"/>
      <name val="ＭＳ Ｐゴシック"/>
      <family val="3"/>
      <charset val="128"/>
    </font>
    <font>
      <b/>
      <sz val="11"/>
      <color indexed="10"/>
      <name val="ＭＳ Ｐゴシック"/>
      <family val="3"/>
      <charset val="128"/>
    </font>
    <font>
      <sz val="16"/>
      <name val="HGS創英角ｺﾞｼｯｸUB"/>
      <family val="3"/>
      <charset val="128"/>
    </font>
    <font>
      <sz val="12.5"/>
      <color indexed="10"/>
      <name val="ＭＳ Ｐゴシック"/>
      <family val="3"/>
      <charset val="128"/>
    </font>
    <font>
      <sz val="12.5"/>
      <color indexed="8"/>
      <name val="ＭＳ Ｐゴシック"/>
      <family val="3"/>
      <charset val="128"/>
    </font>
    <font>
      <b/>
      <sz val="10"/>
      <name val="ＭＳ Ｐゴシック"/>
      <family val="3"/>
      <charset val="128"/>
    </font>
    <font>
      <b/>
      <sz val="18"/>
      <name val="ＭＳ Ｐゴシック"/>
      <family val="3"/>
      <charset val="128"/>
    </font>
    <font>
      <b/>
      <sz val="14"/>
      <name val="HG丸ｺﾞｼｯｸM-PRO"/>
      <family val="3"/>
      <charset val="128"/>
    </font>
    <font>
      <b/>
      <sz val="18"/>
      <color indexed="10"/>
      <name val="HG丸ｺﾞｼｯｸM-PRO"/>
      <family val="3"/>
      <charset val="128"/>
    </font>
    <font>
      <b/>
      <sz val="18"/>
      <name val="HG丸ｺﾞｼｯｸM-PRO"/>
      <family val="3"/>
      <charset val="128"/>
    </font>
    <font>
      <b/>
      <u/>
      <sz val="11"/>
      <name val="ＭＳ Ｐゴシック"/>
      <family val="3"/>
      <charset val="128"/>
    </font>
    <font>
      <sz val="5"/>
      <name val="ＭＳ Ｐゴシック"/>
      <family val="3"/>
      <charset val="128"/>
    </font>
    <font>
      <sz val="4"/>
      <name val="ＭＳ Ｐゴシック"/>
      <family val="3"/>
      <charset val="128"/>
    </font>
    <font>
      <sz val="3"/>
      <name val="ＭＳ Ｐゴシック"/>
      <family val="3"/>
      <charset val="128"/>
    </font>
    <font>
      <b/>
      <sz val="16"/>
      <name val="ＭＳ Ｐゴシック"/>
      <family val="3"/>
      <charset val="128"/>
    </font>
    <font>
      <sz val="18"/>
      <color indexed="10"/>
      <name val="HGP明朝E"/>
      <family val="1"/>
      <charset val="128"/>
    </font>
    <font>
      <sz val="20"/>
      <color indexed="8"/>
      <name val="HGP明朝E"/>
      <family val="1"/>
      <charset val="128"/>
    </font>
    <font>
      <sz val="18"/>
      <color indexed="8"/>
      <name val="HGP明朝E"/>
      <family val="1"/>
      <charset val="128"/>
    </font>
    <font>
      <sz val="9"/>
      <color indexed="8"/>
      <name val="HGP明朝E"/>
      <family val="1"/>
      <charset val="128"/>
    </font>
    <font>
      <sz val="11"/>
      <color indexed="8"/>
      <name val="HGP明朝E"/>
      <family val="1"/>
      <charset val="128"/>
    </font>
    <font>
      <sz val="14"/>
      <color indexed="8"/>
      <name val="HGP明朝E"/>
      <family val="1"/>
      <charset val="128"/>
    </font>
    <font>
      <sz val="12"/>
      <color indexed="8"/>
      <name val="HGP明朝E"/>
      <family val="1"/>
      <charset val="128"/>
    </font>
    <font>
      <sz val="12"/>
      <name val="HGP明朝E"/>
      <family val="1"/>
      <charset val="128"/>
    </font>
    <font>
      <sz val="11"/>
      <name val="HGP明朝E"/>
      <family val="1"/>
      <charset val="128"/>
    </font>
    <font>
      <sz val="10"/>
      <color indexed="8"/>
      <name val="HGP明朝E"/>
      <family val="1"/>
      <charset val="128"/>
    </font>
    <font>
      <sz val="10"/>
      <name val="HGP明朝E"/>
      <family val="1"/>
      <charset val="128"/>
    </font>
    <font>
      <u/>
      <sz val="12"/>
      <color indexed="8"/>
      <name val="HGP明朝E"/>
      <family val="1"/>
      <charset val="128"/>
    </font>
    <font>
      <sz val="11"/>
      <color theme="1"/>
      <name val="ＭＳ Ｐゴシック"/>
      <family val="3"/>
      <charset val="128"/>
      <scheme val="minor"/>
    </font>
    <font>
      <sz val="10"/>
      <name val="ＭＳ Ｐゴシック"/>
      <family val="3"/>
      <charset val="128"/>
      <scheme val="major"/>
    </font>
    <font>
      <sz val="8"/>
      <name val="ＭＳ Ｐゴシック"/>
      <family val="3"/>
      <charset val="128"/>
      <scheme val="major"/>
    </font>
    <font>
      <sz val="11"/>
      <name val="ＭＳ Ｐゴシック"/>
      <family val="3"/>
      <charset val="128"/>
      <scheme val="major"/>
    </font>
    <font>
      <sz val="8"/>
      <color rgb="FF0070C0"/>
      <name val="ＭＳ Ｐゴシック"/>
      <family val="3"/>
      <charset val="128"/>
    </font>
    <font>
      <sz val="8"/>
      <color rgb="FF00B0F0"/>
      <name val="ＭＳ Ｐゴシック"/>
      <family val="3"/>
      <charset val="128"/>
    </font>
    <font>
      <sz val="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2.5"/>
      <color theme="1"/>
      <name val="ＭＳ Ｐゴシック"/>
      <family val="3"/>
      <charset val="128"/>
      <scheme val="minor"/>
    </font>
    <font>
      <sz val="12.5"/>
      <color theme="1"/>
      <name val="ＭＳ Ｐゴシック"/>
      <family val="3"/>
      <charset val="128"/>
      <scheme val="minor"/>
    </font>
    <font>
      <sz val="12.5"/>
      <name val="ＭＳ Ｐゴシック"/>
      <family val="3"/>
      <charset val="128"/>
      <scheme val="minor"/>
    </font>
    <font>
      <sz val="10.5"/>
      <color theme="1"/>
      <name val="ＭＳ Ｐゴシック"/>
      <family val="3"/>
      <charset val="128"/>
      <scheme val="minor"/>
    </font>
    <font>
      <sz val="6"/>
      <color rgb="FF0070C0"/>
      <name val="ＭＳ Ｐゴシック"/>
      <family val="3"/>
      <charset val="128"/>
    </font>
    <font>
      <sz val="9"/>
      <color rgb="FFFF0000"/>
      <name val="ＭＳ Ｐゴシック"/>
      <family val="3"/>
      <charset val="128"/>
    </font>
    <font>
      <sz val="9"/>
      <color rgb="FFFF0000"/>
      <name val="ＭＳ Ｐゴシック"/>
      <family val="3"/>
      <charset val="128"/>
      <scheme val="minor"/>
    </font>
    <font>
      <b/>
      <sz val="11"/>
      <color rgb="FFFF0000"/>
      <name val="ＭＳ Ｐゴシック"/>
      <family val="3"/>
      <charset val="128"/>
    </font>
    <font>
      <sz val="11"/>
      <color theme="1"/>
      <name val="HGP明朝E"/>
      <family val="1"/>
      <charset val="128"/>
    </font>
    <font>
      <sz val="10.5"/>
      <color theme="1"/>
      <name val="HGP明朝E"/>
      <family val="1"/>
      <charset val="128"/>
    </font>
    <font>
      <sz val="12"/>
      <color theme="1"/>
      <name val="HGP明朝E"/>
      <family val="1"/>
      <charset val="128"/>
    </font>
    <font>
      <sz val="14"/>
      <color theme="1"/>
      <name val="HGP明朝E"/>
      <family val="1"/>
      <charset val="128"/>
    </font>
    <font>
      <b/>
      <sz val="14"/>
      <color rgb="FFFF0000"/>
      <name val="ＭＳ Ｐゴシック"/>
      <family val="3"/>
      <charset val="128"/>
      <scheme val="minor"/>
    </font>
    <font>
      <b/>
      <sz val="13.5"/>
      <color theme="1"/>
      <name val="ＭＳ Ｐゴシック"/>
      <family val="3"/>
      <charset val="128"/>
      <scheme val="minor"/>
    </font>
    <font>
      <sz val="10"/>
      <color rgb="FFFF0000"/>
      <name val="ＭＳ Ｐゴシック"/>
      <family val="3"/>
      <charset val="128"/>
      <scheme val="minor"/>
    </font>
    <font>
      <sz val="18"/>
      <color theme="1"/>
      <name val="HGP明朝E"/>
      <family val="1"/>
      <charset val="128"/>
    </font>
    <font>
      <strike/>
      <sz val="12.5"/>
      <color theme="1"/>
      <name val="ＭＳ Ｐゴシック"/>
      <family val="3"/>
      <charset val="128"/>
      <scheme val="minor"/>
    </font>
  </fonts>
  <fills count="5">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theme="8" tint="0.79998168889431442"/>
        <bgColor indexed="64"/>
      </patternFill>
    </fill>
  </fills>
  <borders count="164">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hair">
        <color indexed="64"/>
      </top>
      <bottom/>
      <diagonal/>
    </border>
    <border>
      <left/>
      <right/>
      <top style="medium">
        <color indexed="64"/>
      </top>
      <bottom/>
      <diagonal/>
    </border>
    <border>
      <left style="medium">
        <color indexed="64"/>
      </left>
      <right style="medium">
        <color indexed="64"/>
      </right>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dashed">
        <color indexed="64"/>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style="hair">
        <color indexed="64"/>
      </right>
      <top style="medium">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style="medium">
        <color indexed="64"/>
      </left>
      <right/>
      <top style="hair">
        <color indexed="64"/>
      </top>
      <bottom style="double">
        <color indexed="64"/>
      </bottom>
      <diagonal/>
    </border>
    <border>
      <left/>
      <right/>
      <top/>
      <bottom style="double">
        <color indexed="64"/>
      </bottom>
      <diagonal/>
    </border>
    <border>
      <left style="medium">
        <color indexed="64"/>
      </left>
      <right/>
      <top/>
      <bottom style="double">
        <color indexed="64"/>
      </bottom>
      <diagonal/>
    </border>
    <border>
      <left/>
      <right style="dashed">
        <color indexed="64"/>
      </right>
      <top style="hair">
        <color indexed="64"/>
      </top>
      <bottom style="hair">
        <color indexed="64"/>
      </bottom>
      <diagonal/>
    </border>
    <border>
      <left/>
      <right/>
      <top style="hair">
        <color indexed="64"/>
      </top>
      <bottom style="double">
        <color indexed="64"/>
      </bottom>
      <diagonal/>
    </border>
    <border>
      <left/>
      <right/>
      <top style="double">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hair">
        <color indexed="64"/>
      </top>
      <bottom style="double">
        <color indexed="64"/>
      </bottom>
      <diagonal/>
    </border>
    <border>
      <left style="medium">
        <color indexed="64"/>
      </left>
      <right/>
      <top style="hair">
        <color indexed="64"/>
      </top>
      <bottom/>
      <diagonal/>
    </border>
    <border>
      <left/>
      <right style="hair">
        <color indexed="64"/>
      </right>
      <top style="thin">
        <color indexed="64"/>
      </top>
      <bottom/>
      <diagonal/>
    </border>
    <border>
      <left/>
      <right style="dashed">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dashed">
        <color indexed="64"/>
      </right>
      <top style="thin">
        <color indexed="64"/>
      </top>
      <bottom style="hair">
        <color indexed="64"/>
      </bottom>
      <diagonal/>
    </border>
    <border>
      <left/>
      <right style="hair">
        <color indexed="64"/>
      </right>
      <top/>
      <bottom/>
      <diagonal/>
    </border>
    <border>
      <left/>
      <right/>
      <top/>
      <bottom style="dashDotDot">
        <color indexed="64"/>
      </bottom>
      <diagonal/>
    </border>
    <border>
      <left style="thin">
        <color indexed="64"/>
      </left>
      <right style="thin">
        <color indexed="64"/>
      </right>
      <top style="thin">
        <color indexed="64"/>
      </top>
      <bottom style="thin">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hair">
        <color indexed="64"/>
      </left>
      <right style="medium">
        <color indexed="64"/>
      </right>
      <top/>
      <bottom style="double">
        <color indexed="64"/>
      </bottom>
      <diagonal/>
    </border>
    <border>
      <left/>
      <right style="dotted">
        <color indexed="64"/>
      </right>
      <top style="double">
        <color indexed="64"/>
      </top>
      <bottom style="medium">
        <color indexed="64"/>
      </bottom>
      <diagonal/>
    </border>
    <border>
      <left/>
      <right/>
      <top/>
      <bottom style="thin">
        <color indexed="64"/>
      </bottom>
      <diagonal/>
    </border>
    <border>
      <left style="medium">
        <color indexed="64"/>
      </left>
      <right/>
      <top style="double">
        <color indexed="64"/>
      </top>
      <bottom style="medium">
        <color indexed="64"/>
      </bottom>
      <diagonal/>
    </border>
    <border>
      <left style="hair">
        <color indexed="64"/>
      </left>
      <right/>
      <top style="hair">
        <color indexed="64"/>
      </top>
      <bottom style="double">
        <color indexed="64"/>
      </bottom>
      <diagonal/>
    </border>
    <border>
      <left/>
      <right style="thick">
        <color indexed="64"/>
      </right>
      <top/>
      <bottom/>
      <diagonal/>
    </border>
    <border>
      <left/>
      <right style="thick">
        <color indexed="64"/>
      </right>
      <top/>
      <bottom style="dashDotDot">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hair">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hair">
        <color indexed="64"/>
      </top>
      <bottom style="hair">
        <color indexed="64"/>
      </bottom>
      <diagonal/>
    </border>
    <border>
      <left/>
      <right style="medium">
        <color indexed="64"/>
      </right>
      <top style="hair">
        <color indexed="64"/>
      </top>
      <bottom style="hair">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
      <left style="dashed">
        <color indexed="64"/>
      </left>
      <right/>
      <top style="thin">
        <color indexed="64"/>
      </top>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top style="hair">
        <color indexed="64"/>
      </top>
      <bottom/>
      <diagonal/>
    </border>
    <border>
      <left/>
      <right style="medium">
        <color indexed="64"/>
      </right>
      <top style="hair">
        <color indexed="64"/>
      </top>
      <bottom/>
      <diagonal/>
    </border>
    <border>
      <left style="dashed">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double">
        <color indexed="64"/>
      </top>
      <bottom style="medium">
        <color indexed="64"/>
      </bottom>
      <diagonal/>
    </border>
    <border>
      <left style="dashed">
        <color indexed="64"/>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double">
        <color indexed="64"/>
      </bottom>
      <diagonal/>
    </border>
    <border>
      <left style="dashed">
        <color indexed="64"/>
      </left>
      <right/>
      <top style="hair">
        <color indexed="64"/>
      </top>
      <bottom style="double">
        <color indexed="64"/>
      </bottom>
      <diagonal/>
    </border>
    <border>
      <left style="dashed">
        <color indexed="64"/>
      </left>
      <right/>
      <top/>
      <bottom style="medium">
        <color indexed="64"/>
      </bottom>
      <diagonal/>
    </border>
    <border>
      <left style="dotted">
        <color indexed="64"/>
      </left>
      <right/>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hair">
        <color indexed="64"/>
      </left>
      <right/>
      <top style="double">
        <color indexed="64"/>
      </top>
      <bottom style="medium">
        <color indexed="64"/>
      </bottom>
      <diagonal/>
    </border>
    <border>
      <left style="hair">
        <color indexed="64"/>
      </left>
      <right/>
      <top/>
      <bottom style="hair">
        <color indexed="64"/>
      </bottom>
      <diagonal/>
    </border>
    <border>
      <left/>
      <right style="medium">
        <color indexed="64"/>
      </right>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top/>
      <bottom style="double">
        <color indexed="64"/>
      </bottom>
      <diagonal/>
    </border>
    <border>
      <left style="dashed">
        <color indexed="64"/>
      </left>
      <right/>
      <top/>
      <bottom style="hair">
        <color indexed="64"/>
      </bottom>
      <diagonal/>
    </border>
    <border>
      <left style="dotted">
        <color indexed="64"/>
      </left>
      <right/>
      <top style="hair">
        <color indexed="64"/>
      </top>
      <bottom style="double">
        <color indexed="64"/>
      </bottom>
      <diagonal/>
    </border>
  </borders>
  <cellStyleXfs count="3">
    <xf numFmtId="0" fontId="0" fillId="0" borderId="0"/>
    <xf numFmtId="38" fontId="1" fillId="0" borderId="0" applyFont="0" applyFill="0" applyBorder="0" applyAlignment="0" applyProtection="0"/>
    <xf numFmtId="0" fontId="55" fillId="0" borderId="0">
      <alignment vertical="center"/>
    </xf>
  </cellStyleXfs>
  <cellXfs count="634">
    <xf numFmtId="0" fontId="0" fillId="0" borderId="0" xfId="0"/>
    <xf numFmtId="38" fontId="5" fillId="0" borderId="1" xfId="1" applyFont="1" applyFill="1" applyBorder="1" applyAlignment="1" applyProtection="1">
      <alignment vertical="center"/>
    </xf>
    <xf numFmtId="38" fontId="5" fillId="0" borderId="2" xfId="1" applyFont="1" applyFill="1" applyBorder="1" applyAlignment="1" applyProtection="1">
      <alignment vertical="center"/>
    </xf>
    <xf numFmtId="38" fontId="5" fillId="0" borderId="3" xfId="1" applyFont="1" applyFill="1" applyBorder="1" applyAlignment="1" applyProtection="1">
      <alignment vertical="center"/>
    </xf>
    <xf numFmtId="38" fontId="5" fillId="0" borderId="4" xfId="1" applyFont="1" applyFill="1" applyBorder="1" applyAlignment="1" applyProtection="1">
      <alignment vertical="center"/>
    </xf>
    <xf numFmtId="38" fontId="5" fillId="0" borderId="5" xfId="1" applyFont="1" applyFill="1" applyBorder="1" applyAlignment="1" applyProtection="1">
      <alignment vertical="center"/>
    </xf>
    <xf numFmtId="38" fontId="5" fillId="0" borderId="6" xfId="1" applyFont="1" applyFill="1" applyBorder="1" applyAlignment="1" applyProtection="1">
      <alignment vertical="center"/>
    </xf>
    <xf numFmtId="183" fontId="5" fillId="0" borderId="7" xfId="1" applyNumberFormat="1" applyFont="1" applyFill="1" applyBorder="1" applyAlignment="1" applyProtection="1">
      <alignment vertical="center"/>
    </xf>
    <xf numFmtId="183" fontId="5" fillId="0" borderId="1" xfId="1" applyNumberFormat="1" applyFont="1" applyFill="1" applyBorder="1" applyAlignment="1" applyProtection="1">
      <alignment vertical="center"/>
    </xf>
    <xf numFmtId="183" fontId="5" fillId="0" borderId="3" xfId="1" applyNumberFormat="1" applyFont="1" applyFill="1" applyBorder="1" applyAlignment="1" applyProtection="1">
      <alignment vertical="center"/>
    </xf>
    <xf numFmtId="183" fontId="5" fillId="0" borderId="2" xfId="1" applyNumberFormat="1" applyFont="1" applyFill="1" applyBorder="1" applyAlignment="1" applyProtection="1">
      <alignment vertical="center"/>
    </xf>
    <xf numFmtId="183" fontId="5" fillId="0" borderId="8" xfId="1" applyNumberFormat="1" applyFont="1" applyFill="1" applyBorder="1" applyAlignment="1" applyProtection="1">
      <alignment vertical="center"/>
    </xf>
    <xf numFmtId="183" fontId="5" fillId="0" borderId="9" xfId="1" applyNumberFormat="1" applyFont="1" applyFill="1" applyBorder="1" applyAlignment="1" applyProtection="1">
      <alignment vertical="center"/>
    </xf>
    <xf numFmtId="178" fontId="0" fillId="0" borderId="0" xfId="1" applyNumberFormat="1" applyFont="1" applyFill="1" applyProtection="1">
      <protection locked="0"/>
    </xf>
    <xf numFmtId="180" fontId="0" fillId="0" borderId="0" xfId="1" applyNumberFormat="1" applyFont="1" applyFill="1" applyProtection="1">
      <protection locked="0"/>
    </xf>
    <xf numFmtId="0" fontId="5" fillId="0" borderId="10" xfId="0" applyFont="1" applyBorder="1" applyAlignment="1" applyProtection="1">
      <alignment vertical="center"/>
      <protection locked="0"/>
    </xf>
    <xf numFmtId="178" fontId="5" fillId="0" borderId="0" xfId="1" applyNumberFormat="1" applyFont="1" applyFill="1" applyProtection="1">
      <protection locked="0"/>
    </xf>
    <xf numFmtId="180" fontId="5" fillId="0" borderId="0" xfId="1" applyNumberFormat="1" applyFont="1" applyFill="1" applyProtection="1">
      <protection locked="0"/>
    </xf>
    <xf numFmtId="0" fontId="0" fillId="0" borderId="0" xfId="0" applyAlignment="1" applyProtection="1">
      <alignment vertical="center"/>
      <protection locked="0"/>
    </xf>
    <xf numFmtId="0" fontId="4" fillId="0" borderId="0" xfId="0" applyFont="1" applyAlignment="1" applyProtection="1">
      <alignment horizontal="left" vertical="center"/>
      <protection locked="0"/>
    </xf>
    <xf numFmtId="0" fontId="0" fillId="0" borderId="0" xfId="0" applyAlignment="1" applyProtection="1">
      <alignment horizontal="left" vertical="center" wrapText="1"/>
      <protection locked="0"/>
    </xf>
    <xf numFmtId="0" fontId="4" fillId="0" borderId="0" xfId="0" applyFont="1" applyAlignment="1" applyProtection="1">
      <alignment horizontal="left" vertical="center" wrapText="1"/>
      <protection locked="0"/>
    </xf>
    <xf numFmtId="178" fontId="20" fillId="0" borderId="0" xfId="0" applyNumberFormat="1" applyFont="1" applyAlignment="1" applyProtection="1">
      <alignment vertical="center"/>
      <protection locked="0"/>
    </xf>
    <xf numFmtId="0" fontId="20" fillId="0" borderId="0" xfId="0" applyFont="1" applyAlignment="1" applyProtection="1">
      <alignment vertical="center"/>
      <protection locked="0"/>
    </xf>
    <xf numFmtId="0" fontId="5" fillId="0" borderId="0" xfId="0" applyFont="1" applyAlignment="1" applyProtection="1">
      <alignment vertical="center"/>
      <protection locked="0"/>
    </xf>
    <xf numFmtId="178" fontId="10" fillId="0" borderId="0" xfId="1" applyNumberFormat="1" applyFont="1" applyFill="1" applyBorder="1" applyAlignment="1" applyProtection="1">
      <alignment horizontal="left" vertical="center"/>
      <protection locked="0"/>
    </xf>
    <xf numFmtId="178" fontId="6" fillId="0" borderId="0" xfId="1" applyNumberFormat="1" applyFont="1" applyFill="1" applyProtection="1">
      <protection locked="0"/>
    </xf>
    <xf numFmtId="178" fontId="6" fillId="0" borderId="0" xfId="1" applyNumberFormat="1" applyFont="1" applyFill="1" applyBorder="1" applyAlignment="1" applyProtection="1">
      <alignment horizontal="center"/>
      <protection locked="0"/>
    </xf>
    <xf numFmtId="178" fontId="7" fillId="0" borderId="0" xfId="1" applyNumberFormat="1" applyFont="1" applyFill="1" applyBorder="1" applyAlignment="1" applyProtection="1">
      <alignment horizontal="center"/>
      <protection locked="0"/>
    </xf>
    <xf numFmtId="178" fontId="11" fillId="0" borderId="0" xfId="1" applyNumberFormat="1" applyFont="1" applyFill="1" applyBorder="1" applyAlignment="1" applyProtection="1">
      <alignment horizontal="left" vertical="center"/>
      <protection locked="0"/>
    </xf>
    <xf numFmtId="178" fontId="6" fillId="0" borderId="0" xfId="1" applyNumberFormat="1" applyFont="1" applyFill="1" applyBorder="1" applyProtection="1">
      <protection locked="0"/>
    </xf>
    <xf numFmtId="178" fontId="7" fillId="0" borderId="0" xfId="1" applyNumberFormat="1" applyFont="1" applyFill="1" applyBorder="1" applyAlignment="1" applyProtection="1">
      <alignment horizontal="left"/>
      <protection locked="0"/>
    </xf>
    <xf numFmtId="178" fontId="7" fillId="0" borderId="0" xfId="1" applyNumberFormat="1" applyFont="1" applyFill="1" applyBorder="1" applyAlignment="1" applyProtection="1">
      <alignment vertical="center"/>
      <protection locked="0"/>
    </xf>
    <xf numFmtId="179" fontId="56" fillId="0" borderId="0" xfId="0" applyNumberFormat="1" applyFont="1" applyProtection="1">
      <protection locked="0"/>
    </xf>
    <xf numFmtId="180" fontId="6" fillId="0" borderId="0" xfId="1" applyNumberFormat="1" applyFont="1" applyFill="1" applyProtection="1">
      <protection locked="0"/>
    </xf>
    <xf numFmtId="178" fontId="6" fillId="0" borderId="11" xfId="1" applyNumberFormat="1" applyFont="1" applyFill="1" applyBorder="1" applyAlignment="1" applyProtection="1">
      <alignment horizontal="distributed" vertical="center"/>
      <protection locked="0"/>
    </xf>
    <xf numFmtId="178" fontId="6" fillId="0" borderId="12" xfId="1" applyNumberFormat="1" applyFont="1" applyFill="1" applyBorder="1" applyAlignment="1" applyProtection="1">
      <alignment vertical="center"/>
      <protection locked="0"/>
    </xf>
    <xf numFmtId="178" fontId="6" fillId="0" borderId="13" xfId="1" applyNumberFormat="1" applyFont="1" applyFill="1" applyBorder="1" applyAlignment="1" applyProtection="1">
      <alignment vertical="center"/>
      <protection locked="0"/>
    </xf>
    <xf numFmtId="178" fontId="6" fillId="0" borderId="14"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horizontal="distributed" vertical="center"/>
      <protection locked="0"/>
    </xf>
    <xf numFmtId="178" fontId="7" fillId="0" borderId="0" xfId="1" applyNumberFormat="1" applyFont="1" applyFill="1" applyBorder="1" applyAlignment="1" applyProtection="1">
      <alignment horizontal="center" vertical="center"/>
      <protection locked="0"/>
    </xf>
    <xf numFmtId="178" fontId="6" fillId="0" borderId="0"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horizontal="right" vertical="center"/>
      <protection locked="0"/>
    </xf>
    <xf numFmtId="180" fontId="6" fillId="0" borderId="0" xfId="1" applyNumberFormat="1" applyFont="1" applyFill="1" applyBorder="1" applyProtection="1">
      <protection locked="0"/>
    </xf>
    <xf numFmtId="0" fontId="6" fillId="0" borderId="0" xfId="0" applyFont="1" applyAlignment="1" applyProtection="1">
      <alignment vertical="center"/>
      <protection locked="0"/>
    </xf>
    <xf numFmtId="178" fontId="6" fillId="0" borderId="0" xfId="1" applyNumberFormat="1" applyFont="1" applyFill="1" applyBorder="1" applyAlignment="1" applyProtection="1">
      <alignment horizontal="center" vertical="center" wrapText="1" shrinkToFit="1"/>
      <protection locked="0"/>
    </xf>
    <xf numFmtId="178" fontId="6" fillId="0" borderId="0" xfId="1" applyNumberFormat="1" applyFont="1" applyFill="1" applyBorder="1" applyAlignment="1" applyProtection="1">
      <alignment horizontal="center" vertical="center" wrapText="1"/>
      <protection locked="0"/>
    </xf>
    <xf numFmtId="178" fontId="6" fillId="0" borderId="0" xfId="1" applyNumberFormat="1" applyFont="1" applyFill="1" applyBorder="1" applyAlignment="1" applyProtection="1">
      <alignment horizontal="center" vertical="center"/>
      <protection locked="0"/>
    </xf>
    <xf numFmtId="0" fontId="0" fillId="0" borderId="0" xfId="0" applyProtection="1">
      <protection locked="0"/>
    </xf>
    <xf numFmtId="178" fontId="6" fillId="0" borderId="0" xfId="1" applyNumberFormat="1" applyFont="1" applyFill="1" applyAlignment="1" applyProtection="1">
      <alignment horizontal="center"/>
      <protection locked="0"/>
    </xf>
    <xf numFmtId="178" fontId="0" fillId="0" borderId="0" xfId="1" applyNumberFormat="1" applyFont="1" applyFill="1" applyAlignment="1" applyProtection="1">
      <alignment horizontal="center"/>
      <protection locked="0"/>
    </xf>
    <xf numFmtId="178" fontId="0" fillId="0" borderId="0" xfId="1" applyNumberFormat="1" applyFont="1" applyFill="1" applyBorder="1" applyProtection="1">
      <protection locked="0"/>
    </xf>
    <xf numFmtId="179" fontId="5" fillId="0" borderId="0" xfId="1" applyNumberFormat="1" applyFont="1" applyFill="1" applyAlignment="1" applyProtection="1">
      <alignment horizontal="right"/>
    </xf>
    <xf numFmtId="178" fontId="6" fillId="0" borderId="15" xfId="1" applyNumberFormat="1" applyFont="1" applyFill="1" applyBorder="1" applyAlignment="1" applyProtection="1">
      <alignment horizontal="right" vertical="center"/>
    </xf>
    <xf numFmtId="181" fontId="6" fillId="0" borderId="16" xfId="1" applyNumberFormat="1" applyFont="1" applyFill="1" applyBorder="1" applyAlignment="1" applyProtection="1">
      <alignment horizontal="right" vertical="center"/>
    </xf>
    <xf numFmtId="178" fontId="6" fillId="0" borderId="17" xfId="1" applyNumberFormat="1" applyFont="1" applyFill="1" applyBorder="1" applyAlignment="1" applyProtection="1">
      <alignment horizontal="right" vertical="center"/>
    </xf>
    <xf numFmtId="178" fontId="6" fillId="0" borderId="19" xfId="1" applyNumberFormat="1" applyFont="1" applyFill="1" applyBorder="1" applyAlignment="1" applyProtection="1">
      <alignment vertical="center"/>
    </xf>
    <xf numFmtId="178" fontId="6" fillId="0" borderId="20" xfId="1" applyNumberFormat="1" applyFont="1" applyFill="1" applyBorder="1" applyAlignment="1" applyProtection="1">
      <alignment horizontal="right" vertical="center"/>
    </xf>
    <xf numFmtId="178" fontId="6" fillId="0" borderId="21" xfId="1" applyNumberFormat="1" applyFont="1" applyFill="1" applyBorder="1" applyAlignment="1" applyProtection="1">
      <alignment vertical="center"/>
    </xf>
    <xf numFmtId="178" fontId="6" fillId="0" borderId="16" xfId="1" applyNumberFormat="1" applyFont="1" applyFill="1" applyBorder="1" applyAlignment="1" applyProtection="1">
      <alignment horizontal="right" vertical="center"/>
    </xf>
    <xf numFmtId="178" fontId="6" fillId="0" borderId="22" xfId="1" applyNumberFormat="1" applyFont="1" applyFill="1" applyBorder="1" applyAlignment="1" applyProtection="1">
      <alignment vertical="center"/>
    </xf>
    <xf numFmtId="178" fontId="22" fillId="0" borderId="0" xfId="1" applyNumberFormat="1" applyFont="1" applyFill="1" applyProtection="1">
      <protection locked="0"/>
    </xf>
    <xf numFmtId="182" fontId="23" fillId="0" borderId="23" xfId="0" applyNumberFormat="1" applyFont="1" applyBorder="1" applyAlignment="1" applyProtection="1">
      <alignment vertical="center"/>
      <protection locked="0"/>
    </xf>
    <xf numFmtId="182" fontId="23" fillId="0" borderId="24" xfId="0" applyNumberFormat="1" applyFont="1" applyBorder="1" applyAlignment="1" applyProtection="1">
      <alignment vertical="center"/>
      <protection locked="0"/>
    </xf>
    <xf numFmtId="0" fontId="19" fillId="0" borderId="10" xfId="0" applyFont="1" applyBorder="1" applyAlignment="1" applyProtection="1">
      <alignment vertical="center"/>
      <protection locked="0"/>
    </xf>
    <xf numFmtId="0" fontId="20" fillId="0" borderId="10" xfId="0" applyFont="1" applyBorder="1" applyAlignment="1" applyProtection="1">
      <alignment vertical="center"/>
      <protection locked="0"/>
    </xf>
    <xf numFmtId="179" fontId="57" fillId="0" borderId="0" xfId="0" applyNumberFormat="1" applyFont="1" applyProtection="1">
      <protection locked="0"/>
    </xf>
    <xf numFmtId="178" fontId="1" fillId="0" borderId="0" xfId="1" applyNumberFormat="1" applyFill="1" applyProtection="1">
      <protection locked="0"/>
    </xf>
    <xf numFmtId="178" fontId="3" fillId="0" borderId="0" xfId="1" applyNumberFormat="1" applyFont="1" applyFill="1" applyProtection="1">
      <protection locked="0"/>
    </xf>
    <xf numFmtId="180" fontId="3" fillId="0" borderId="0" xfId="1" applyNumberFormat="1" applyFont="1" applyFill="1" applyProtection="1">
      <protection locked="0"/>
    </xf>
    <xf numFmtId="178" fontId="1" fillId="0" borderId="0" xfId="1" applyNumberFormat="1" applyFill="1" applyBorder="1" applyAlignment="1" applyProtection="1">
      <alignment horizontal="center"/>
      <protection locked="0"/>
    </xf>
    <xf numFmtId="178" fontId="6" fillId="0" borderId="0" xfId="1" applyNumberFormat="1" applyFont="1" applyFill="1" applyAlignment="1" applyProtection="1">
      <alignment vertical="center"/>
      <protection locked="0"/>
    </xf>
    <xf numFmtId="178" fontId="6" fillId="0" borderId="25" xfId="1" applyNumberFormat="1" applyFont="1" applyFill="1" applyBorder="1" applyAlignment="1" applyProtection="1">
      <alignment horizontal="distributed" vertical="center" shrinkToFit="1"/>
      <protection locked="0"/>
    </xf>
    <xf numFmtId="178" fontId="6" fillId="0" borderId="26" xfId="1" applyNumberFormat="1" applyFont="1" applyFill="1" applyBorder="1" applyAlignment="1" applyProtection="1">
      <alignment vertical="center"/>
      <protection locked="0"/>
    </xf>
    <xf numFmtId="0" fontId="6" fillId="0" borderId="0" xfId="1" applyNumberFormat="1" applyFont="1" applyFill="1" applyBorder="1" applyAlignment="1" applyProtection="1">
      <alignment horizontal="right" vertical="top" shrinkToFit="1"/>
      <protection locked="0"/>
    </xf>
    <xf numFmtId="0" fontId="6" fillId="0" borderId="0" xfId="0" applyFont="1" applyAlignment="1" applyProtection="1">
      <alignment horizontal="right" vertical="top"/>
      <protection locked="0"/>
    </xf>
    <xf numFmtId="178" fontId="6" fillId="0" borderId="0" xfId="1" applyNumberFormat="1" applyFont="1" applyFill="1" applyBorder="1" applyAlignment="1" applyProtection="1">
      <alignment horizontal="distributed" vertical="center" wrapText="1"/>
      <protection locked="0"/>
    </xf>
    <xf numFmtId="178" fontId="5" fillId="0" borderId="0" xfId="1" applyNumberFormat="1" applyFont="1" applyFill="1" applyBorder="1" applyProtection="1">
      <protection locked="0"/>
    </xf>
    <xf numFmtId="178" fontId="1" fillId="0" borderId="0" xfId="1" applyNumberFormat="1" applyFill="1" applyBorder="1" applyProtection="1">
      <protection locked="0"/>
    </xf>
    <xf numFmtId="178" fontId="4" fillId="0" borderId="0" xfId="1" applyNumberFormat="1" applyFont="1" applyFill="1" applyProtection="1">
      <protection locked="0"/>
    </xf>
    <xf numFmtId="178" fontId="1" fillId="0" borderId="0" xfId="1" applyNumberFormat="1" applyFill="1" applyAlignment="1" applyProtection="1">
      <alignment horizontal="center"/>
      <protection locked="0"/>
    </xf>
    <xf numFmtId="178" fontId="5" fillId="0" borderId="0" xfId="1" applyNumberFormat="1" applyFont="1" applyFill="1" applyAlignment="1" applyProtection="1">
      <alignment horizontal="center"/>
      <protection locked="0"/>
    </xf>
    <xf numFmtId="179" fontId="5" fillId="0" borderId="0" xfId="1" applyNumberFormat="1" applyFont="1" applyFill="1" applyBorder="1" applyAlignment="1" applyProtection="1">
      <alignment horizontal="right"/>
    </xf>
    <xf numFmtId="0" fontId="22" fillId="0" borderId="0" xfId="0" applyFont="1" applyProtection="1">
      <protection locked="0"/>
    </xf>
    <xf numFmtId="0" fontId="5" fillId="0" borderId="0" xfId="0" applyFont="1" applyProtection="1">
      <protection locked="0"/>
    </xf>
    <xf numFmtId="0" fontId="4" fillId="0" borderId="0" xfId="0" applyFont="1" applyAlignment="1" applyProtection="1">
      <alignment vertical="center"/>
      <protection locked="0"/>
    </xf>
    <xf numFmtId="178" fontId="21" fillId="0" borderId="0" xfId="0" applyNumberFormat="1" applyFont="1" applyAlignment="1" applyProtection="1">
      <alignment vertical="center"/>
      <protection locked="0"/>
    </xf>
    <xf numFmtId="0" fontId="21" fillId="0" borderId="0" xfId="0" applyFont="1" applyAlignment="1" applyProtection="1">
      <alignment vertical="center"/>
      <protection locked="0"/>
    </xf>
    <xf numFmtId="0" fontId="14" fillId="0" borderId="27" xfId="0" applyFont="1" applyBorder="1" applyAlignment="1" applyProtection="1">
      <alignment horizontal="left"/>
      <protection locked="0"/>
    </xf>
    <xf numFmtId="0" fontId="14" fillId="0" borderId="0" xfId="0" applyFont="1" applyProtection="1">
      <protection locked="0"/>
    </xf>
    <xf numFmtId="0" fontId="5" fillId="0" borderId="0" xfId="0" applyFont="1" applyAlignment="1" applyProtection="1">
      <alignment horizontal="center"/>
      <protection locked="0"/>
    </xf>
    <xf numFmtId="176" fontId="5" fillId="0" borderId="0" xfId="0" applyNumberFormat="1" applyFont="1" applyAlignment="1" applyProtection="1">
      <alignment horizontal="center"/>
      <protection locked="0"/>
    </xf>
    <xf numFmtId="179" fontId="58" fillId="3" borderId="27" xfId="0" applyNumberFormat="1" applyFont="1" applyFill="1" applyBorder="1" applyProtection="1">
      <protection locked="0"/>
    </xf>
    <xf numFmtId="176" fontId="5" fillId="0" borderId="0" xfId="0" applyNumberFormat="1" applyFont="1" applyAlignment="1" applyProtection="1">
      <alignment vertical="center" wrapText="1"/>
      <protection locked="0"/>
    </xf>
    <xf numFmtId="38" fontId="5" fillId="0" borderId="0" xfId="1" applyFont="1" applyFill="1" applyBorder="1" applyAlignment="1" applyProtection="1">
      <alignment vertical="center"/>
      <protection locked="0"/>
    </xf>
    <xf numFmtId="176" fontId="5" fillId="0" borderId="0" xfId="0" applyNumberFormat="1" applyFont="1" applyAlignment="1" applyProtection="1">
      <alignment vertical="center"/>
      <protection locked="0"/>
    </xf>
    <xf numFmtId="0" fontId="15" fillId="0" borderId="0" xfId="0" applyFont="1" applyProtection="1">
      <protection locked="0"/>
    </xf>
    <xf numFmtId="0" fontId="25" fillId="0" borderId="0" xfId="0" applyFont="1" applyAlignment="1" applyProtection="1">
      <alignment vertical="center"/>
      <protection locked="0"/>
    </xf>
    <xf numFmtId="176" fontId="15" fillId="0" borderId="0" xfId="0" applyNumberFormat="1" applyFont="1" applyAlignment="1" applyProtection="1">
      <alignment vertical="center"/>
      <protection locked="0"/>
    </xf>
    <xf numFmtId="0" fontId="15" fillId="0" borderId="0" xfId="0" applyFont="1" applyAlignment="1" applyProtection="1">
      <alignment vertical="center"/>
      <protection locked="0"/>
    </xf>
    <xf numFmtId="176" fontId="5" fillId="0" borderId="0" xfId="0" applyNumberFormat="1" applyFont="1" applyProtection="1">
      <protection locked="0"/>
    </xf>
    <xf numFmtId="0" fontId="16" fillId="0" borderId="0" xfId="0" applyFont="1" applyAlignment="1" applyProtection="1">
      <alignment vertical="center"/>
      <protection locked="0"/>
    </xf>
    <xf numFmtId="177" fontId="5" fillId="0" borderId="0" xfId="0" applyNumberFormat="1" applyFont="1" applyAlignment="1" applyProtection="1">
      <alignment vertical="center"/>
      <protection locked="0"/>
    </xf>
    <xf numFmtId="178" fontId="6" fillId="0" borderId="29" xfId="1" applyNumberFormat="1" applyFont="1" applyFill="1" applyBorder="1" applyAlignment="1" applyProtection="1">
      <alignment vertical="center"/>
      <protection locked="0"/>
    </xf>
    <xf numFmtId="178" fontId="2" fillId="0" borderId="30" xfId="1" applyNumberFormat="1" applyFont="1" applyFill="1" applyBorder="1" applyAlignment="1" applyProtection="1">
      <alignment vertical="center"/>
      <protection locked="0"/>
    </xf>
    <xf numFmtId="178" fontId="6" fillId="0" borderId="30" xfId="1" applyNumberFormat="1" applyFont="1" applyFill="1" applyBorder="1" applyAlignment="1" applyProtection="1">
      <alignment horizontal="distributed" vertical="center" shrinkToFit="1"/>
      <protection locked="0"/>
    </xf>
    <xf numFmtId="178" fontId="6" fillId="0" borderId="30" xfId="1" applyNumberFormat="1" applyFont="1" applyFill="1" applyBorder="1" applyAlignment="1" applyProtection="1">
      <alignment vertical="center"/>
      <protection locked="0"/>
    </xf>
    <xf numFmtId="178" fontId="6" fillId="0" borderId="31" xfId="1" applyNumberFormat="1" applyFont="1" applyFill="1" applyBorder="1" applyAlignment="1" applyProtection="1">
      <alignment vertical="center"/>
      <protection locked="0"/>
    </xf>
    <xf numFmtId="180" fontId="22" fillId="0" borderId="0" xfId="1" applyNumberFormat="1" applyFont="1" applyFill="1" applyProtection="1">
      <protection locked="0"/>
    </xf>
    <xf numFmtId="0" fontId="0" fillId="0" borderId="0" xfId="0" applyAlignment="1" applyProtection="1">
      <alignment vertical="center" wrapText="1"/>
      <protection locked="0"/>
    </xf>
    <xf numFmtId="178" fontId="2" fillId="0" borderId="11" xfId="1" applyNumberFormat="1" applyFont="1" applyFill="1" applyBorder="1" applyAlignment="1" applyProtection="1">
      <alignment horizontal="center" vertical="center"/>
      <protection locked="0"/>
    </xf>
    <xf numFmtId="178" fontId="2" fillId="0" borderId="0" xfId="1" applyNumberFormat="1" applyFont="1" applyFill="1" applyBorder="1" applyAlignment="1" applyProtection="1">
      <alignment horizontal="center" vertical="center"/>
      <protection locked="0"/>
    </xf>
    <xf numFmtId="178" fontId="6" fillId="0" borderId="30" xfId="1" applyNumberFormat="1" applyFont="1" applyFill="1" applyBorder="1" applyAlignment="1" applyProtection="1">
      <alignment horizontal="center" vertical="center"/>
      <protection locked="0"/>
    </xf>
    <xf numFmtId="178" fontId="6" fillId="0" borderId="25" xfId="1" applyNumberFormat="1" applyFont="1" applyFill="1" applyBorder="1" applyAlignment="1" applyProtection="1">
      <alignment horizontal="distributed" vertical="center"/>
      <protection locked="0"/>
    </xf>
    <xf numFmtId="178" fontId="12" fillId="0" borderId="25" xfId="1" applyNumberFormat="1" applyFont="1" applyFill="1" applyBorder="1" applyAlignment="1" applyProtection="1">
      <alignment horizontal="center" vertical="center"/>
      <protection locked="0"/>
    </xf>
    <xf numFmtId="178" fontId="6" fillId="0" borderId="25" xfId="1" applyNumberFormat="1" applyFont="1" applyFill="1" applyBorder="1" applyAlignment="1" applyProtection="1">
      <alignment vertical="center"/>
      <protection locked="0"/>
    </xf>
    <xf numFmtId="178" fontId="6" fillId="0" borderId="25" xfId="1" applyNumberFormat="1" applyFont="1" applyFill="1" applyBorder="1" applyAlignment="1" applyProtection="1">
      <alignment horizontal="right" vertical="center"/>
      <protection locked="0"/>
    </xf>
    <xf numFmtId="178" fontId="6" fillId="0" borderId="11" xfId="1" applyNumberFormat="1" applyFont="1" applyFill="1" applyBorder="1" applyAlignment="1" applyProtection="1">
      <alignment vertical="center"/>
      <protection locked="0"/>
    </xf>
    <xf numFmtId="178" fontId="59" fillId="0" borderId="14" xfId="1" applyNumberFormat="1" applyFont="1" applyFill="1" applyBorder="1" applyAlignment="1" applyProtection="1">
      <alignment vertical="center"/>
      <protection locked="0"/>
    </xf>
    <xf numFmtId="178" fontId="2" fillId="0" borderId="11" xfId="1" applyNumberFormat="1" applyFont="1" applyFill="1" applyBorder="1" applyAlignment="1" applyProtection="1">
      <alignment horizontal="center" vertical="center" shrinkToFit="1"/>
      <protection locked="0"/>
    </xf>
    <xf numFmtId="178" fontId="6" fillId="0" borderId="30" xfId="1" applyNumberFormat="1" applyFont="1" applyFill="1" applyBorder="1" applyProtection="1">
      <protection locked="0"/>
    </xf>
    <xf numFmtId="178" fontId="8" fillId="0" borderId="0" xfId="1" applyNumberFormat="1" applyFont="1" applyFill="1" applyProtection="1">
      <protection locked="0"/>
    </xf>
    <xf numFmtId="181" fontId="6" fillId="0" borderId="32" xfId="1" applyNumberFormat="1" applyFont="1" applyFill="1" applyBorder="1" applyAlignment="1" applyProtection="1">
      <alignment horizontal="right" vertical="center"/>
    </xf>
    <xf numFmtId="181" fontId="6" fillId="0" borderId="33" xfId="1" applyNumberFormat="1" applyFont="1" applyFill="1" applyBorder="1" applyAlignment="1" applyProtection="1">
      <alignment horizontal="right" vertical="center"/>
    </xf>
    <xf numFmtId="181" fontId="6" fillId="0" borderId="20" xfId="1" applyNumberFormat="1" applyFont="1" applyFill="1" applyBorder="1" applyAlignment="1" applyProtection="1">
      <alignment horizontal="right" vertical="center"/>
    </xf>
    <xf numFmtId="181" fontId="6" fillId="0" borderId="15" xfId="1" applyNumberFormat="1" applyFont="1" applyFill="1" applyBorder="1" applyAlignment="1" applyProtection="1">
      <alignment horizontal="right" vertical="center"/>
    </xf>
    <xf numFmtId="178" fontId="6" fillId="0" borderId="11" xfId="1" applyNumberFormat="1" applyFont="1" applyFill="1" applyBorder="1" applyProtection="1">
      <protection locked="0"/>
    </xf>
    <xf numFmtId="178" fontId="1" fillId="0" borderId="30" xfId="1" applyNumberFormat="1" applyFill="1" applyBorder="1" applyProtection="1">
      <protection locked="0"/>
    </xf>
    <xf numFmtId="178" fontId="60" fillId="0" borderId="0" xfId="1" applyNumberFormat="1" applyFont="1" applyFill="1" applyBorder="1" applyAlignment="1" applyProtection="1">
      <alignment vertical="center"/>
      <protection locked="0"/>
    </xf>
    <xf numFmtId="178" fontId="7" fillId="0" borderId="30" xfId="1" applyNumberFormat="1" applyFont="1" applyFill="1" applyBorder="1" applyAlignment="1" applyProtection="1">
      <alignment horizontal="center" vertical="center"/>
      <protection locked="0"/>
    </xf>
    <xf numFmtId="178" fontId="6" fillId="0" borderId="30" xfId="1" applyNumberFormat="1" applyFont="1" applyFill="1" applyBorder="1" applyAlignment="1" applyProtection="1">
      <alignment horizontal="right" vertical="center"/>
      <protection locked="0"/>
    </xf>
    <xf numFmtId="178" fontId="2" fillId="0" borderId="0"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horizontal="distributed" vertical="center" shrinkToFit="1"/>
      <protection locked="0"/>
    </xf>
    <xf numFmtId="178" fontId="5" fillId="0" borderId="30" xfId="1" applyNumberFormat="1" applyFont="1" applyFill="1" applyBorder="1" applyAlignment="1" applyProtection="1">
      <alignment horizontal="center" vertical="center"/>
      <protection locked="0"/>
    </xf>
    <xf numFmtId="178" fontId="2" fillId="0" borderId="30" xfId="1" applyNumberFormat="1" applyFont="1" applyFill="1" applyBorder="1" applyAlignment="1" applyProtection="1">
      <alignment horizontal="center" vertical="center"/>
      <protection locked="0"/>
    </xf>
    <xf numFmtId="178" fontId="2" fillId="0" borderId="0" xfId="1" applyNumberFormat="1" applyFont="1" applyFill="1" applyBorder="1" applyAlignment="1" applyProtection="1">
      <alignment wrapText="1" shrinkToFit="1"/>
      <protection locked="0"/>
    </xf>
    <xf numFmtId="178" fontId="2" fillId="0" borderId="0" xfId="1" applyNumberFormat="1" applyFont="1" applyFill="1" applyBorder="1" applyProtection="1">
      <protection locked="0"/>
    </xf>
    <xf numFmtId="178" fontId="60" fillId="0" borderId="11" xfId="1" applyNumberFormat="1" applyFont="1" applyFill="1" applyBorder="1" applyAlignment="1" applyProtection="1">
      <alignment vertical="center"/>
      <protection locked="0"/>
    </xf>
    <xf numFmtId="178" fontId="6" fillId="0" borderId="11" xfId="1" applyNumberFormat="1" applyFont="1" applyFill="1" applyBorder="1" applyAlignment="1" applyProtection="1">
      <alignment horizontal="center" vertical="center"/>
      <protection locked="0"/>
    </xf>
    <xf numFmtId="181" fontId="6" fillId="0" borderId="17" xfId="1" applyNumberFormat="1" applyFont="1" applyFill="1" applyBorder="1" applyAlignment="1" applyProtection="1">
      <alignment horizontal="right" vertical="center"/>
    </xf>
    <xf numFmtId="0" fontId="61" fillId="0" borderId="0" xfId="0" applyFont="1" applyProtection="1">
      <protection locked="0"/>
    </xf>
    <xf numFmtId="0" fontId="62" fillId="0" borderId="0" xfId="0" applyFont="1" applyAlignment="1" applyProtection="1">
      <alignment horizontal="left" vertical="center"/>
      <protection locked="0"/>
    </xf>
    <xf numFmtId="0" fontId="63" fillId="0" borderId="0" xfId="0" applyFont="1" applyProtection="1">
      <protection locked="0"/>
    </xf>
    <xf numFmtId="0" fontId="62" fillId="0" borderId="0" xfId="0" applyFont="1" applyAlignment="1" applyProtection="1">
      <alignment vertical="center"/>
      <protection locked="0"/>
    </xf>
    <xf numFmtId="0" fontId="26" fillId="0" borderId="0" xfId="0" applyFont="1" applyProtection="1">
      <protection locked="0"/>
    </xf>
    <xf numFmtId="0" fontId="37" fillId="0" borderId="34" xfId="0" applyFont="1" applyBorder="1" applyAlignment="1" applyProtection="1">
      <alignment horizontal="center" shrinkToFit="1"/>
      <protection locked="0"/>
    </xf>
    <xf numFmtId="0" fontId="3" fillId="0" borderId="0" xfId="0" applyFont="1" applyProtection="1">
      <protection locked="0"/>
    </xf>
    <xf numFmtId="0" fontId="24" fillId="0" borderId="0" xfId="0" applyFont="1" applyAlignment="1" applyProtection="1">
      <alignment horizontal="left" vertical="center"/>
      <protection locked="0"/>
    </xf>
    <xf numFmtId="0" fontId="0" fillId="0" borderId="0" xfId="0" applyAlignment="1" applyProtection="1">
      <alignment horizontal="left"/>
      <protection locked="0"/>
    </xf>
    <xf numFmtId="0" fontId="26" fillId="0" borderId="0" xfId="0" applyFont="1" applyAlignment="1" applyProtection="1">
      <alignment horizontal="left"/>
      <protection locked="0"/>
    </xf>
    <xf numFmtId="0" fontId="0" fillId="0" borderId="0" xfId="0" applyAlignment="1" applyProtection="1">
      <alignment horizontal="left" vertical="center"/>
      <protection locked="0"/>
    </xf>
    <xf numFmtId="0" fontId="33" fillId="0" borderId="0" xfId="0" applyFont="1" applyAlignment="1" applyProtection="1">
      <alignment vertical="center"/>
      <protection locked="0"/>
    </xf>
    <xf numFmtId="0" fontId="33" fillId="0" borderId="0" xfId="0" applyFont="1" applyAlignment="1" applyProtection="1">
      <alignment horizontal="left" vertical="center"/>
      <protection locked="0"/>
    </xf>
    <xf numFmtId="0" fontId="64" fillId="0" borderId="0" xfId="0" applyFont="1" applyAlignment="1" applyProtection="1">
      <alignment vertical="center"/>
      <protection locked="0"/>
    </xf>
    <xf numFmtId="0" fontId="26" fillId="0" borderId="0" xfId="0" applyFont="1" applyAlignment="1" applyProtection="1">
      <alignment vertical="center"/>
      <protection locked="0"/>
    </xf>
    <xf numFmtId="0" fontId="65" fillId="0" borderId="0" xfId="0" applyFont="1" applyAlignment="1" applyProtection="1">
      <alignment horizontal="right"/>
      <protection locked="0"/>
    </xf>
    <xf numFmtId="0" fontId="65" fillId="0" borderId="0" xfId="0" applyFont="1" applyAlignment="1" applyProtection="1">
      <alignment horizontal="left"/>
      <protection locked="0"/>
    </xf>
    <xf numFmtId="0" fontId="65" fillId="0" borderId="0" xfId="0" applyFont="1" applyProtection="1">
      <protection locked="0"/>
    </xf>
    <xf numFmtId="0" fontId="66" fillId="0" borderId="0" xfId="0" applyFont="1" applyProtection="1">
      <protection locked="0"/>
    </xf>
    <xf numFmtId="0" fontId="27" fillId="0" borderId="0" xfId="0" applyFont="1" applyProtection="1">
      <protection locked="0"/>
    </xf>
    <xf numFmtId="0" fontId="0" fillId="0" borderId="0" xfId="0" applyAlignment="1" applyProtection="1">
      <alignment horizontal="center"/>
      <protection locked="0"/>
    </xf>
    <xf numFmtId="0" fontId="67" fillId="0" borderId="0" xfId="0" applyFont="1" applyProtection="1">
      <protection locked="0"/>
    </xf>
    <xf numFmtId="0" fontId="55" fillId="0" borderId="0" xfId="0" applyFont="1" applyProtection="1">
      <protection locked="0"/>
    </xf>
    <xf numFmtId="0" fontId="0" fillId="0" borderId="0" xfId="0" applyAlignment="1" applyProtection="1">
      <alignment horizontal="center" shrinkToFit="1"/>
      <protection locked="0"/>
    </xf>
    <xf numFmtId="178" fontId="6" fillId="0" borderId="33" xfId="1" applyNumberFormat="1" applyFont="1" applyFill="1" applyBorder="1" applyAlignment="1" applyProtection="1">
      <alignment vertical="center"/>
    </xf>
    <xf numFmtId="178" fontId="6" fillId="0" borderId="32" xfId="1" applyNumberFormat="1" applyFont="1" applyFill="1" applyBorder="1" applyAlignment="1" applyProtection="1">
      <alignment vertical="center"/>
    </xf>
    <xf numFmtId="178" fontId="6" fillId="0" borderId="36" xfId="1" applyNumberFormat="1" applyFont="1" applyFill="1" applyBorder="1" applyAlignment="1" applyProtection="1">
      <alignment vertical="center"/>
    </xf>
    <xf numFmtId="178" fontId="6" fillId="0" borderId="37" xfId="1" applyNumberFormat="1" applyFont="1" applyFill="1" applyBorder="1" applyAlignment="1" applyProtection="1">
      <alignment horizontal="distributed" vertical="center" wrapText="1"/>
    </xf>
    <xf numFmtId="178" fontId="6" fillId="0" borderId="38" xfId="1" applyNumberFormat="1" applyFont="1" applyFill="1" applyBorder="1" applyAlignment="1" applyProtection="1">
      <alignment horizontal="distributed" vertical="center" shrinkToFit="1"/>
    </xf>
    <xf numFmtId="178" fontId="39" fillId="0" borderId="39" xfId="1" applyNumberFormat="1" applyFont="1" applyFill="1" applyBorder="1" applyAlignment="1" applyProtection="1">
      <alignment horizontal="center" vertical="center"/>
    </xf>
    <xf numFmtId="178" fontId="6" fillId="0" borderId="40" xfId="1" applyNumberFormat="1" applyFont="1" applyFill="1" applyBorder="1" applyAlignment="1" applyProtection="1">
      <alignment horizontal="distributed" vertical="center" shrinkToFit="1"/>
    </xf>
    <xf numFmtId="178" fontId="39" fillId="0" borderId="41" xfId="1" applyNumberFormat="1" applyFont="1" applyFill="1" applyBorder="1" applyAlignment="1" applyProtection="1">
      <alignment horizontal="center" vertical="center"/>
    </xf>
    <xf numFmtId="178" fontId="6" fillId="0" borderId="40" xfId="1" applyNumberFormat="1" applyFont="1" applyFill="1" applyBorder="1" applyAlignment="1" applyProtection="1">
      <alignment horizontal="distributed" vertical="center"/>
    </xf>
    <xf numFmtId="178" fontId="6" fillId="0" borderId="33" xfId="1" applyNumberFormat="1" applyFont="1" applyFill="1" applyBorder="1" applyAlignment="1" applyProtection="1">
      <alignment vertical="center" wrapText="1"/>
    </xf>
    <xf numFmtId="178" fontId="2" fillId="0" borderId="42" xfId="1" applyNumberFormat="1" applyFont="1" applyFill="1" applyBorder="1" applyProtection="1"/>
    <xf numFmtId="178" fontId="2" fillId="0" borderId="42" xfId="1" applyNumberFormat="1" applyFont="1" applyFill="1" applyBorder="1" applyAlignment="1" applyProtection="1">
      <alignment vertical="center"/>
    </xf>
    <xf numFmtId="178" fontId="6" fillId="0" borderId="43" xfId="1" applyNumberFormat="1" applyFont="1" applyFill="1" applyBorder="1" applyAlignment="1" applyProtection="1">
      <alignment horizontal="distributed" vertical="center" shrinkToFit="1"/>
    </xf>
    <xf numFmtId="178" fontId="6" fillId="0" borderId="42" xfId="1" applyNumberFormat="1" applyFont="1" applyFill="1" applyBorder="1" applyAlignment="1" applyProtection="1">
      <alignment vertical="center"/>
    </xf>
    <xf numFmtId="178" fontId="39" fillId="0" borderId="47" xfId="1" applyNumberFormat="1" applyFont="1" applyFill="1" applyBorder="1" applyAlignment="1" applyProtection="1">
      <alignment horizontal="center" vertical="center"/>
    </xf>
    <xf numFmtId="178" fontId="6" fillId="0" borderId="48" xfId="1" applyNumberFormat="1" applyFont="1" applyFill="1" applyBorder="1" applyAlignment="1" applyProtection="1">
      <alignment horizontal="distributed" vertical="center" shrinkToFit="1"/>
    </xf>
    <xf numFmtId="178" fontId="6" fillId="0" borderId="49" xfId="1" applyNumberFormat="1" applyFont="1" applyFill="1" applyBorder="1" applyAlignment="1" applyProtection="1">
      <alignment horizontal="center" vertical="center"/>
    </xf>
    <xf numFmtId="178" fontId="6" fillId="0" borderId="50" xfId="1" applyNumberFormat="1" applyFont="1" applyFill="1" applyBorder="1" applyAlignment="1" applyProtection="1">
      <alignment horizontal="distributed" vertical="center" wrapText="1"/>
    </xf>
    <xf numFmtId="178" fontId="6" fillId="0" borderId="51" xfId="1" applyNumberFormat="1" applyFont="1" applyFill="1" applyBorder="1" applyAlignment="1" applyProtection="1">
      <alignment horizontal="distributed" vertical="center" shrinkToFit="1"/>
    </xf>
    <xf numFmtId="178" fontId="6" fillId="0" borderId="52" xfId="1" applyNumberFormat="1" applyFont="1" applyFill="1" applyBorder="1" applyAlignment="1" applyProtection="1">
      <alignment vertical="center"/>
    </xf>
    <xf numFmtId="178" fontId="40" fillId="0" borderId="41" xfId="1" applyNumberFormat="1" applyFont="1" applyFill="1" applyBorder="1" applyAlignment="1" applyProtection="1">
      <alignment horizontal="center" vertical="center" wrapText="1"/>
    </xf>
    <xf numFmtId="178" fontId="6" fillId="0" borderId="54" xfId="1" applyNumberFormat="1" applyFont="1" applyFill="1" applyBorder="1" applyAlignment="1" applyProtection="1">
      <alignment vertical="center"/>
    </xf>
    <xf numFmtId="178" fontId="39" fillId="0" borderId="41" xfId="1" applyNumberFormat="1" applyFont="1" applyFill="1" applyBorder="1" applyAlignment="1" applyProtection="1">
      <alignment horizontal="center" vertical="center" wrapText="1"/>
    </xf>
    <xf numFmtId="178" fontId="39" fillId="0" borderId="47" xfId="1" applyNumberFormat="1" applyFont="1" applyFill="1" applyBorder="1" applyAlignment="1" applyProtection="1">
      <alignment horizontal="center" vertical="center" wrapText="1"/>
    </xf>
    <xf numFmtId="178" fontId="39" fillId="0" borderId="56" xfId="1" applyNumberFormat="1" applyFont="1" applyFill="1" applyBorder="1" applyAlignment="1" applyProtection="1">
      <alignment horizontal="center" vertical="center"/>
    </xf>
    <xf numFmtId="178" fontId="6" fillId="0" borderId="44" xfId="1" applyNumberFormat="1" applyFont="1" applyFill="1" applyBorder="1" applyAlignment="1" applyProtection="1">
      <alignment vertical="center"/>
    </xf>
    <xf numFmtId="0" fontId="5" fillId="0" borderId="9" xfId="0" applyFont="1" applyBorder="1" applyAlignment="1">
      <alignment horizontal="distributed" vertical="center"/>
    </xf>
    <xf numFmtId="0" fontId="5" fillId="0" borderId="9" xfId="0" applyFont="1" applyBorder="1" applyAlignment="1">
      <alignment horizontal="distributed" vertical="center" wrapText="1"/>
    </xf>
    <xf numFmtId="0" fontId="5" fillId="0" borderId="6"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176" fontId="5" fillId="0" borderId="9" xfId="0" applyNumberFormat="1" applyFont="1" applyBorder="1" applyAlignment="1">
      <alignment horizontal="distributed" vertical="center"/>
    </xf>
    <xf numFmtId="178" fontId="2" fillId="0" borderId="52" xfId="1" applyNumberFormat="1" applyFont="1" applyFill="1" applyBorder="1" applyAlignment="1" applyProtection="1">
      <alignment vertical="center"/>
    </xf>
    <xf numFmtId="178" fontId="2" fillId="0" borderId="57" xfId="1" applyNumberFormat="1" applyFont="1" applyFill="1" applyBorder="1" applyAlignment="1" applyProtection="1">
      <alignment vertical="center"/>
    </xf>
    <xf numFmtId="178" fontId="39" fillId="0" borderId="58" xfId="1" applyNumberFormat="1" applyFont="1" applyFill="1" applyBorder="1" applyAlignment="1" applyProtection="1">
      <alignment horizontal="center" vertical="center" wrapText="1"/>
    </xf>
    <xf numFmtId="178" fontId="6" fillId="0" borderId="32" xfId="1" applyNumberFormat="1" applyFont="1" applyFill="1" applyBorder="1" applyAlignment="1" applyProtection="1">
      <alignment horizontal="right" vertical="center"/>
    </xf>
    <xf numFmtId="178" fontId="6" fillId="0" borderId="33" xfId="1" applyNumberFormat="1" applyFont="1" applyFill="1" applyBorder="1" applyAlignment="1" applyProtection="1">
      <alignment horizontal="right" vertical="center"/>
    </xf>
    <xf numFmtId="178" fontId="6" fillId="0" borderId="33" xfId="1" applyNumberFormat="1" applyFont="1" applyFill="1" applyBorder="1" applyAlignment="1" applyProtection="1">
      <alignment horizontal="right" vertical="center" wrapText="1"/>
    </xf>
    <xf numFmtId="178" fontId="41" fillId="0" borderId="59" xfId="1" applyNumberFormat="1" applyFont="1" applyFill="1" applyBorder="1" applyAlignment="1" applyProtection="1">
      <alignment horizontal="center" vertical="center" wrapText="1"/>
    </xf>
    <xf numFmtId="178" fontId="6" fillId="0" borderId="43" xfId="1" applyNumberFormat="1" applyFont="1" applyFill="1" applyBorder="1" applyAlignment="1" applyProtection="1">
      <alignment horizontal="distributed" vertical="center"/>
    </xf>
    <xf numFmtId="178" fontId="40" fillId="0" borderId="59" xfId="1" applyNumberFormat="1" applyFont="1" applyFill="1" applyBorder="1" applyAlignment="1" applyProtection="1">
      <alignment horizontal="center" vertical="center"/>
    </xf>
    <xf numFmtId="178" fontId="6" fillId="0" borderId="35" xfId="1" applyNumberFormat="1" applyFont="1" applyFill="1" applyBorder="1" applyAlignment="1" applyProtection="1">
      <alignment horizontal="right" vertical="center"/>
    </xf>
    <xf numFmtId="178" fontId="6" fillId="0" borderId="60" xfId="1" applyNumberFormat="1" applyFont="1" applyFill="1" applyBorder="1" applyAlignment="1" applyProtection="1">
      <alignment horizontal="right" vertical="center"/>
    </xf>
    <xf numFmtId="178" fontId="40" fillId="0" borderId="41" xfId="1" applyNumberFormat="1" applyFont="1" applyFill="1" applyBorder="1" applyAlignment="1" applyProtection="1">
      <alignment horizontal="center" vertical="center"/>
    </xf>
    <xf numFmtId="0" fontId="6" fillId="0" borderId="49" xfId="0" applyFont="1" applyBorder="1" applyAlignment="1">
      <alignment horizontal="center" vertical="center"/>
    </xf>
    <xf numFmtId="178" fontId="6" fillId="0" borderId="61" xfId="1" applyNumberFormat="1" applyFont="1" applyFill="1" applyBorder="1" applyAlignment="1" applyProtection="1">
      <alignment vertical="center"/>
    </xf>
    <xf numFmtId="178" fontId="40" fillId="0" borderId="58" xfId="1" applyNumberFormat="1" applyFont="1" applyFill="1" applyBorder="1" applyAlignment="1" applyProtection="1">
      <alignment horizontal="center" vertical="center" wrapText="1"/>
    </xf>
    <xf numFmtId="178" fontId="2" fillId="0" borderId="54" xfId="1" applyNumberFormat="1" applyFont="1" applyFill="1" applyBorder="1" applyAlignment="1" applyProtection="1">
      <alignment vertical="center" shrinkToFit="1"/>
    </xf>
    <xf numFmtId="178" fontId="40" fillId="0" borderId="62" xfId="1" applyNumberFormat="1" applyFont="1" applyFill="1" applyBorder="1" applyAlignment="1" applyProtection="1">
      <alignment horizontal="center" vertical="center" wrapText="1"/>
    </xf>
    <xf numFmtId="178" fontId="40" fillId="0" borderId="47" xfId="1" applyNumberFormat="1" applyFont="1" applyFill="1" applyBorder="1" applyAlignment="1" applyProtection="1">
      <alignment horizontal="center" vertical="center" wrapText="1"/>
    </xf>
    <xf numFmtId="178" fontId="41" fillId="0" borderId="41" xfId="1" applyNumberFormat="1" applyFont="1" applyFill="1" applyBorder="1" applyAlignment="1" applyProtection="1">
      <alignment horizontal="center" vertical="center" wrapText="1"/>
    </xf>
    <xf numFmtId="178" fontId="39" fillId="0" borderId="58" xfId="1" applyNumberFormat="1" applyFont="1" applyFill="1" applyBorder="1" applyAlignment="1" applyProtection="1">
      <alignment horizontal="center" vertical="center"/>
    </xf>
    <xf numFmtId="178" fontId="39" fillId="0" borderId="62" xfId="1" applyNumberFormat="1" applyFont="1" applyFill="1" applyBorder="1" applyAlignment="1" applyProtection="1">
      <alignment horizontal="center" vertical="center"/>
    </xf>
    <xf numFmtId="178" fontId="40" fillId="0" borderId="41" xfId="1" applyNumberFormat="1" applyFont="1" applyFill="1" applyBorder="1" applyAlignment="1" applyProtection="1">
      <alignment horizontal="center" vertical="center" wrapText="1" shrinkToFit="1"/>
    </xf>
    <xf numFmtId="178" fontId="41" fillId="0" borderId="47" xfId="1" applyNumberFormat="1" applyFont="1" applyFill="1" applyBorder="1" applyAlignment="1" applyProtection="1">
      <alignment horizontal="center" vertical="center" wrapText="1"/>
    </xf>
    <xf numFmtId="178" fontId="6" fillId="0" borderId="61" xfId="1" applyNumberFormat="1" applyFont="1" applyFill="1" applyBorder="1" applyAlignment="1" applyProtection="1">
      <alignment horizontal="right" vertical="center"/>
    </xf>
    <xf numFmtId="178" fontId="39" fillId="0" borderId="59" xfId="1" applyNumberFormat="1" applyFont="1" applyFill="1" applyBorder="1" applyAlignment="1" applyProtection="1">
      <alignment horizontal="center" vertical="center"/>
    </xf>
    <xf numFmtId="178" fontId="39" fillId="0" borderId="25" xfId="1" applyNumberFormat="1" applyFont="1" applyFill="1" applyBorder="1" applyAlignment="1" applyProtection="1">
      <alignment horizontal="center" vertical="center" wrapText="1"/>
    </xf>
    <xf numFmtId="178" fontId="39" fillId="0" borderId="62" xfId="1" applyNumberFormat="1" applyFont="1" applyFill="1" applyBorder="1" applyAlignment="1" applyProtection="1">
      <alignment horizontal="center" vertical="center" shrinkToFit="1"/>
    </xf>
    <xf numFmtId="178" fontId="39" fillId="0" borderId="47" xfId="1" applyNumberFormat="1" applyFont="1" applyFill="1" applyBorder="1" applyAlignment="1" applyProtection="1">
      <alignment horizontal="center" vertical="center" shrinkToFit="1"/>
    </xf>
    <xf numFmtId="178" fontId="39" fillId="0" borderId="63" xfId="1" applyNumberFormat="1" applyFont="1" applyFill="1" applyBorder="1" applyAlignment="1" applyProtection="1">
      <alignment horizontal="center" vertical="center" shrinkToFit="1"/>
    </xf>
    <xf numFmtId="0" fontId="5" fillId="0" borderId="0" xfId="0" applyFont="1" applyAlignment="1" applyProtection="1">
      <alignment horizontal="right"/>
      <protection locked="0"/>
    </xf>
    <xf numFmtId="0" fontId="65" fillId="0" borderId="64" xfId="0" applyFont="1" applyBorder="1" applyAlignment="1" applyProtection="1">
      <alignment horizontal="right"/>
      <protection locked="0"/>
    </xf>
    <xf numFmtId="0" fontId="65" fillId="0" borderId="64" xfId="0" applyFont="1" applyBorder="1" applyAlignment="1" applyProtection="1">
      <alignment horizontal="left"/>
      <protection locked="0"/>
    </xf>
    <xf numFmtId="0" fontId="26" fillId="0" borderId="64" xfId="0" applyFont="1" applyBorder="1" applyProtection="1">
      <protection locked="0"/>
    </xf>
    <xf numFmtId="0" fontId="6" fillId="0" borderId="0" xfId="0" applyFont="1" applyProtection="1">
      <protection locked="0"/>
    </xf>
    <xf numFmtId="0" fontId="25" fillId="0" borderId="0" xfId="0" applyFont="1" applyAlignment="1">
      <alignment horizontal="right" vertical="center"/>
    </xf>
    <xf numFmtId="178" fontId="6" fillId="0" borderId="52" xfId="1" applyNumberFormat="1" applyFont="1" applyFill="1" applyBorder="1" applyProtection="1">
      <protection locked="0"/>
    </xf>
    <xf numFmtId="178" fontId="6" fillId="0" borderId="42" xfId="1" applyNumberFormat="1" applyFont="1" applyFill="1" applyBorder="1" applyProtection="1">
      <protection locked="0"/>
    </xf>
    <xf numFmtId="178" fontId="2" fillId="0" borderId="42" xfId="1" applyNumberFormat="1" applyFont="1" applyFill="1" applyBorder="1" applyAlignment="1" applyProtection="1">
      <alignment vertical="center"/>
      <protection locked="0"/>
    </xf>
    <xf numFmtId="178" fontId="2" fillId="0" borderId="44" xfId="1" applyNumberFormat="1" applyFont="1" applyFill="1" applyBorder="1" applyAlignment="1" applyProtection="1">
      <alignment vertical="center"/>
      <protection locked="0"/>
    </xf>
    <xf numFmtId="178" fontId="6" fillId="0" borderId="19" xfId="1" applyNumberFormat="1" applyFont="1" applyFill="1" applyBorder="1" applyProtection="1">
      <protection locked="0"/>
    </xf>
    <xf numFmtId="178" fontId="6" fillId="0" borderId="66" xfId="1" applyNumberFormat="1" applyFont="1" applyFill="1" applyBorder="1" applyAlignment="1" applyProtection="1">
      <alignment horizontal="center" vertical="center"/>
      <protection locked="0"/>
    </xf>
    <xf numFmtId="178" fontId="9" fillId="0" borderId="57" xfId="1" applyNumberFormat="1" applyFont="1" applyFill="1" applyBorder="1" applyAlignment="1" applyProtection="1">
      <alignment vertical="center"/>
      <protection locked="0"/>
    </xf>
    <xf numFmtId="178" fontId="6" fillId="0" borderId="44" xfId="1" applyNumberFormat="1" applyFont="1" applyFill="1" applyBorder="1" applyProtection="1">
      <protection locked="0"/>
    </xf>
    <xf numFmtId="178" fontId="2" fillId="0" borderId="46" xfId="1" applyNumberFormat="1" applyFont="1" applyFill="1" applyBorder="1" applyAlignment="1" applyProtection="1">
      <alignment vertical="center"/>
      <protection locked="0"/>
    </xf>
    <xf numFmtId="178" fontId="6" fillId="0" borderId="45" xfId="1" applyNumberFormat="1" applyFont="1" applyFill="1" applyBorder="1" applyAlignment="1" applyProtection="1">
      <alignment horizontal="distributed" vertical="center" shrinkToFit="1"/>
      <protection locked="0"/>
    </xf>
    <xf numFmtId="178" fontId="6" fillId="0" borderId="69" xfId="1" applyNumberFormat="1" applyFont="1" applyFill="1" applyBorder="1" applyAlignment="1" applyProtection="1">
      <alignment vertical="center"/>
      <protection locked="0"/>
    </xf>
    <xf numFmtId="0" fontId="0" fillId="0" borderId="23" xfId="0" applyBorder="1" applyAlignment="1">
      <alignment vertical="center"/>
    </xf>
    <xf numFmtId="178" fontId="6" fillId="0" borderId="7" xfId="1" applyNumberFormat="1" applyFont="1" applyFill="1" applyBorder="1" applyAlignment="1" applyProtection="1">
      <alignment horizontal="distributed" vertical="center"/>
    </xf>
    <xf numFmtId="178" fontId="6" fillId="0" borderId="7" xfId="1" applyNumberFormat="1" applyFont="1" applyFill="1" applyBorder="1" applyAlignment="1" applyProtection="1">
      <alignment horizontal="center" vertical="center"/>
    </xf>
    <xf numFmtId="178" fontId="6" fillId="0" borderId="0" xfId="1" applyNumberFormat="1" applyFont="1" applyFill="1" applyProtection="1"/>
    <xf numFmtId="178" fontId="6" fillId="0" borderId="0" xfId="1" applyNumberFormat="1" applyFont="1" applyFill="1" applyBorder="1" applyAlignment="1" applyProtection="1">
      <alignment horizontal="right" vertical="center"/>
    </xf>
    <xf numFmtId="0" fontId="6" fillId="0" borderId="0" xfId="0" applyFont="1" applyAlignment="1">
      <alignment horizontal="right"/>
    </xf>
    <xf numFmtId="184" fontId="34" fillId="0" borderId="0" xfId="0" applyNumberFormat="1" applyFont="1"/>
    <xf numFmtId="0" fontId="4" fillId="0" borderId="65" xfId="0" applyFont="1" applyBorder="1" applyAlignment="1">
      <alignment vertical="center"/>
    </xf>
    <xf numFmtId="178" fontId="42" fillId="0" borderId="24" xfId="1" applyNumberFormat="1" applyFont="1" applyBorder="1" applyAlignment="1" applyProtection="1">
      <alignment horizontal="center" vertical="center"/>
    </xf>
    <xf numFmtId="0" fontId="0" fillId="0" borderId="65" xfId="0" applyBorder="1" applyAlignment="1">
      <alignment vertical="center"/>
    </xf>
    <xf numFmtId="179" fontId="58" fillId="3" borderId="27" xfId="0" applyNumberFormat="1" applyFont="1" applyFill="1" applyBorder="1" applyAlignment="1">
      <alignment horizontal="right"/>
    </xf>
    <xf numFmtId="178" fontId="6" fillId="0" borderId="40" xfId="1" applyNumberFormat="1" applyFont="1" applyFill="1" applyBorder="1" applyAlignment="1" applyProtection="1">
      <alignment horizontal="distributed" vertical="center" shrinkToFit="1"/>
      <protection locked="0"/>
    </xf>
    <xf numFmtId="178" fontId="6" fillId="0" borderId="42" xfId="1" applyNumberFormat="1" applyFont="1" applyFill="1" applyBorder="1" applyAlignment="1" applyProtection="1">
      <alignment vertical="center"/>
      <protection locked="0"/>
    </xf>
    <xf numFmtId="178" fontId="40" fillId="0" borderId="41" xfId="1" applyNumberFormat="1" applyFont="1" applyFill="1" applyBorder="1" applyAlignment="1" applyProtection="1">
      <alignment horizontal="center" vertical="center" wrapText="1"/>
      <protection locked="0"/>
    </xf>
    <xf numFmtId="178" fontId="2" fillId="0" borderId="42" xfId="1" applyNumberFormat="1" applyFont="1" applyFill="1" applyBorder="1" applyProtection="1">
      <protection locked="0"/>
    </xf>
    <xf numFmtId="178" fontId="6" fillId="0" borderId="48" xfId="1" applyNumberFormat="1" applyFont="1" applyFill="1" applyBorder="1" applyAlignment="1" applyProtection="1">
      <alignment horizontal="distributed" vertical="center" shrinkToFit="1"/>
      <protection locked="0"/>
    </xf>
    <xf numFmtId="178" fontId="12" fillId="0" borderId="53" xfId="1" applyNumberFormat="1" applyFont="1" applyFill="1" applyBorder="1" applyAlignment="1" applyProtection="1">
      <alignment horizontal="center" vertical="center"/>
      <protection locked="0"/>
    </xf>
    <xf numFmtId="178" fontId="6" fillId="0" borderId="44" xfId="1" applyNumberFormat="1" applyFont="1" applyFill="1" applyBorder="1" applyAlignment="1" applyProtection="1">
      <alignment vertical="center"/>
      <protection locked="0"/>
    </xf>
    <xf numFmtId="178" fontId="6" fillId="0" borderId="18" xfId="1" applyNumberFormat="1" applyFont="1" applyFill="1" applyBorder="1" applyAlignment="1" applyProtection="1">
      <alignment horizontal="right" vertical="center"/>
      <protection locked="0"/>
    </xf>
    <xf numFmtId="178" fontId="9" fillId="0" borderId="54" xfId="1" applyNumberFormat="1" applyFont="1" applyFill="1" applyBorder="1" applyAlignment="1" applyProtection="1">
      <alignment vertical="center"/>
      <protection locked="0"/>
    </xf>
    <xf numFmtId="178" fontId="6" fillId="0" borderId="43" xfId="1" applyNumberFormat="1" applyFont="1" applyFill="1" applyBorder="1" applyAlignment="1" applyProtection="1">
      <alignment horizontal="distributed" vertical="center"/>
      <protection locked="0"/>
    </xf>
    <xf numFmtId="178" fontId="68" fillId="0" borderId="46" xfId="1" applyNumberFormat="1" applyFont="1" applyFill="1" applyBorder="1" applyProtection="1">
      <protection locked="0"/>
    </xf>
    <xf numFmtId="178" fontId="6" fillId="0" borderId="45" xfId="1" applyNumberFormat="1" applyFont="1" applyFill="1" applyBorder="1" applyAlignment="1" applyProtection="1">
      <alignment vertical="center"/>
      <protection locked="0"/>
    </xf>
    <xf numFmtId="178" fontId="6" fillId="0" borderId="46" xfId="1" applyNumberFormat="1" applyFont="1" applyFill="1" applyBorder="1" applyAlignment="1" applyProtection="1">
      <alignment vertical="center"/>
      <protection locked="0"/>
    </xf>
    <xf numFmtId="178" fontId="6" fillId="0" borderId="71" xfId="1" applyNumberFormat="1" applyFont="1" applyFill="1" applyBorder="1" applyAlignment="1" applyProtection="1">
      <alignment vertical="center"/>
      <protection locked="0"/>
    </xf>
    <xf numFmtId="0" fontId="1" fillId="0" borderId="69" xfId="0" applyFont="1" applyBorder="1" applyAlignment="1" applyProtection="1">
      <alignment vertical="center"/>
      <protection locked="0"/>
    </xf>
    <xf numFmtId="181" fontId="6" fillId="0" borderId="16" xfId="1" applyNumberFormat="1" applyFont="1" applyFill="1" applyBorder="1" applyAlignment="1" applyProtection="1">
      <alignment horizontal="right" vertical="center"/>
      <protection locked="0"/>
    </xf>
    <xf numFmtId="178" fontId="12" fillId="0" borderId="67" xfId="1" applyNumberFormat="1" applyFont="1" applyFill="1" applyBorder="1" applyAlignment="1" applyProtection="1">
      <alignment horizontal="center" vertical="center"/>
      <protection locked="0"/>
    </xf>
    <xf numFmtId="178" fontId="6" fillId="0" borderId="48" xfId="1" applyNumberFormat="1" applyFont="1" applyFill="1" applyBorder="1" applyAlignment="1" applyProtection="1">
      <alignment vertical="center"/>
      <protection locked="0"/>
    </xf>
    <xf numFmtId="178" fontId="6" fillId="0" borderId="72" xfId="1" applyNumberFormat="1" applyFont="1" applyFill="1" applyBorder="1" applyAlignment="1" applyProtection="1">
      <alignment vertical="center"/>
      <protection locked="0"/>
    </xf>
    <xf numFmtId="178" fontId="13" fillId="0" borderId="42" xfId="1" applyNumberFormat="1" applyFont="1" applyFill="1" applyBorder="1" applyAlignment="1" applyProtection="1">
      <alignment vertical="center"/>
      <protection locked="0"/>
    </xf>
    <xf numFmtId="178" fontId="2" fillId="0" borderId="41" xfId="1" applyNumberFormat="1" applyFont="1" applyFill="1" applyBorder="1" applyAlignment="1" applyProtection="1">
      <alignment horizontal="center" vertical="center"/>
      <protection locked="0"/>
    </xf>
    <xf numFmtId="181" fontId="6" fillId="0" borderId="18" xfId="1" applyNumberFormat="1" applyFont="1" applyFill="1" applyBorder="1" applyAlignment="1" applyProtection="1">
      <alignment horizontal="right" vertical="center"/>
      <protection locked="0"/>
    </xf>
    <xf numFmtId="178" fontId="6" fillId="0" borderId="61" xfId="1" applyNumberFormat="1" applyFont="1" applyFill="1" applyBorder="1" applyAlignment="1" applyProtection="1">
      <alignment vertical="center"/>
      <protection locked="0"/>
    </xf>
    <xf numFmtId="178" fontId="68" fillId="0" borderId="44" xfId="1" applyNumberFormat="1" applyFont="1" applyFill="1" applyBorder="1" applyProtection="1">
      <protection locked="0"/>
    </xf>
    <xf numFmtId="0" fontId="4" fillId="0" borderId="24" xfId="0" applyFont="1" applyBorder="1" applyAlignment="1">
      <alignment vertical="center"/>
    </xf>
    <xf numFmtId="178" fontId="10" fillId="0" borderId="0" xfId="1" applyNumberFormat="1" applyFont="1" applyFill="1" applyBorder="1" applyAlignment="1" applyProtection="1">
      <alignment horizontal="left" vertical="center"/>
    </xf>
    <xf numFmtId="178" fontId="6" fillId="0" borderId="0" xfId="1" applyNumberFormat="1" applyFont="1" applyFill="1" applyAlignment="1" applyProtection="1">
      <alignment vertical="center"/>
    </xf>
    <xf numFmtId="178" fontId="6" fillId="0" borderId="0" xfId="1" applyNumberFormat="1" applyFont="1" applyFill="1" applyBorder="1" applyAlignment="1" applyProtection="1">
      <alignment vertical="center"/>
    </xf>
    <xf numFmtId="178" fontId="6" fillId="0" borderId="33" xfId="1" applyNumberFormat="1" applyFont="1" applyFill="1" applyBorder="1" applyAlignment="1" applyProtection="1">
      <alignment vertical="center"/>
      <protection locked="0"/>
    </xf>
    <xf numFmtId="178" fontId="6" fillId="0" borderId="16" xfId="1" applyNumberFormat="1" applyFont="1" applyFill="1" applyBorder="1" applyAlignment="1" applyProtection="1">
      <alignment horizontal="right" vertical="center"/>
      <protection locked="0"/>
    </xf>
    <xf numFmtId="178" fontId="6" fillId="0" borderId="54" xfId="1" applyNumberFormat="1" applyFont="1" applyFill="1" applyBorder="1" applyAlignment="1" applyProtection="1">
      <alignment vertical="center"/>
      <protection locked="0"/>
    </xf>
    <xf numFmtId="178" fontId="2" fillId="0" borderId="57" xfId="1" applyNumberFormat="1" applyFont="1" applyFill="1" applyBorder="1" applyAlignment="1" applyProtection="1">
      <alignment vertical="center"/>
      <protection locked="0"/>
    </xf>
    <xf numFmtId="178" fontId="6" fillId="0" borderId="48" xfId="1" applyNumberFormat="1" applyFont="1" applyFill="1" applyBorder="1" applyAlignment="1" applyProtection="1">
      <alignment vertical="center" shrinkToFit="1"/>
      <protection locked="0"/>
    </xf>
    <xf numFmtId="178" fontId="59" fillId="0" borderId="52" xfId="1" applyNumberFormat="1" applyFont="1" applyFill="1" applyBorder="1" applyProtection="1">
      <protection locked="0"/>
    </xf>
    <xf numFmtId="178" fontId="59" fillId="0" borderId="42" xfId="1" applyNumberFormat="1" applyFont="1" applyFill="1" applyBorder="1" applyProtection="1">
      <protection locked="0"/>
    </xf>
    <xf numFmtId="178" fontId="39" fillId="0" borderId="58" xfId="1" applyNumberFormat="1" applyFont="1" applyFill="1" applyBorder="1" applyAlignment="1" applyProtection="1">
      <alignment horizontal="center" vertical="center"/>
      <protection locked="0"/>
    </xf>
    <xf numFmtId="178" fontId="2" fillId="0" borderId="54" xfId="1" applyNumberFormat="1" applyFont="1" applyFill="1" applyBorder="1" applyAlignment="1" applyProtection="1">
      <alignment vertical="center" shrinkToFit="1"/>
      <protection locked="0"/>
    </xf>
    <xf numFmtId="178" fontId="12" fillId="0" borderId="41" xfId="1" applyNumberFormat="1" applyFont="1" applyFill="1" applyBorder="1" applyAlignment="1" applyProtection="1">
      <alignment horizontal="center" vertical="center"/>
      <protection locked="0"/>
    </xf>
    <xf numFmtId="178" fontId="18" fillId="0" borderId="47" xfId="1" applyNumberFormat="1" applyFont="1" applyFill="1" applyBorder="1" applyAlignment="1" applyProtection="1">
      <alignment horizontal="center" vertical="center" wrapText="1"/>
      <protection locked="0"/>
    </xf>
    <xf numFmtId="178" fontId="2" fillId="0" borderId="44" xfId="1" applyNumberFormat="1" applyFont="1" applyFill="1" applyBorder="1" applyProtection="1">
      <protection locked="0"/>
    </xf>
    <xf numFmtId="178" fontId="5" fillId="0" borderId="48" xfId="1" applyNumberFormat="1" applyFont="1" applyFill="1" applyBorder="1" applyAlignment="1" applyProtection="1">
      <alignment horizontal="distributed" vertical="center"/>
      <protection locked="0"/>
    </xf>
    <xf numFmtId="178" fontId="7" fillId="0" borderId="53" xfId="1" applyNumberFormat="1" applyFont="1" applyFill="1" applyBorder="1" applyAlignment="1" applyProtection="1">
      <alignment horizontal="center" vertical="center"/>
      <protection locked="0"/>
    </xf>
    <xf numFmtId="178" fontId="10" fillId="0" borderId="27" xfId="1" applyNumberFormat="1" applyFont="1" applyFill="1" applyBorder="1" applyAlignment="1" applyProtection="1">
      <alignment horizontal="left" vertical="center"/>
    </xf>
    <xf numFmtId="178" fontId="5" fillId="0" borderId="0" xfId="1" applyNumberFormat="1" applyFont="1" applyFill="1" applyProtection="1"/>
    <xf numFmtId="178" fontId="59" fillId="0" borderId="44" xfId="1" applyNumberFormat="1" applyFont="1" applyFill="1" applyBorder="1" applyProtection="1">
      <protection locked="0"/>
    </xf>
    <xf numFmtId="178" fontId="2" fillId="0" borderId="54" xfId="1" applyNumberFormat="1" applyFont="1" applyFill="1" applyBorder="1" applyAlignment="1" applyProtection="1">
      <alignment vertical="center"/>
      <protection locked="0"/>
    </xf>
    <xf numFmtId="178" fontId="6" fillId="0" borderId="48" xfId="1" applyNumberFormat="1" applyFont="1" applyFill="1" applyBorder="1" applyAlignment="1" applyProtection="1">
      <alignment horizontal="distributed" vertical="center"/>
      <protection locked="0"/>
    </xf>
    <xf numFmtId="178" fontId="17" fillId="0" borderId="53" xfId="1" applyNumberFormat="1" applyFont="1" applyFill="1" applyBorder="1" applyAlignment="1" applyProtection="1">
      <alignment horizontal="center" vertical="center" wrapText="1" shrinkToFit="1"/>
      <protection locked="0"/>
    </xf>
    <xf numFmtId="178" fontId="17" fillId="0" borderId="67" xfId="1" applyNumberFormat="1" applyFont="1" applyFill="1" applyBorder="1" applyAlignment="1" applyProtection="1">
      <alignment horizontal="center" vertical="center" wrapText="1" shrinkToFit="1"/>
      <protection locked="0"/>
    </xf>
    <xf numFmtId="178" fontId="6" fillId="0" borderId="68" xfId="1" applyNumberFormat="1" applyFont="1" applyFill="1" applyBorder="1" applyAlignment="1" applyProtection="1">
      <alignment horizontal="right" vertical="center"/>
      <protection locked="0"/>
    </xf>
    <xf numFmtId="179" fontId="56" fillId="0" borderId="0" xfId="0" applyNumberFormat="1" applyFont="1" applyAlignment="1">
      <alignment horizontal="right"/>
    </xf>
    <xf numFmtId="0" fontId="5" fillId="0" borderId="0" xfId="0" applyFont="1" applyAlignment="1">
      <alignment vertical="center"/>
    </xf>
    <xf numFmtId="178" fontId="59" fillId="0" borderId="46" xfId="1" applyNumberFormat="1" applyFont="1" applyFill="1" applyBorder="1" applyProtection="1">
      <protection locked="0"/>
    </xf>
    <xf numFmtId="178" fontId="2" fillId="0" borderId="19" xfId="1" applyNumberFormat="1" applyFont="1" applyFill="1" applyBorder="1" applyProtection="1">
      <protection locked="0"/>
    </xf>
    <xf numFmtId="0" fontId="5" fillId="0" borderId="0" xfId="1" applyNumberFormat="1" applyFont="1" applyFill="1" applyBorder="1" applyAlignment="1" applyProtection="1">
      <alignment vertical="center"/>
    </xf>
    <xf numFmtId="0" fontId="26" fillId="0" borderId="64" xfId="0" applyFont="1" applyBorder="1" applyAlignment="1" applyProtection="1">
      <alignment vertical="center"/>
      <protection locked="0"/>
    </xf>
    <xf numFmtId="0" fontId="69" fillId="0" borderId="64" xfId="0" applyFont="1" applyBorder="1" applyProtection="1">
      <protection locked="0"/>
    </xf>
    <xf numFmtId="0" fontId="70" fillId="0" borderId="64" xfId="0" applyFont="1" applyBorder="1" applyAlignment="1" applyProtection="1">
      <alignment horizontal="right"/>
      <protection locked="0"/>
    </xf>
    <xf numFmtId="0" fontId="6" fillId="0" borderId="64" xfId="0" applyFont="1" applyBorder="1" applyProtection="1">
      <protection locked="0"/>
    </xf>
    <xf numFmtId="0" fontId="26" fillId="0" borderId="73" xfId="0" applyFont="1" applyBorder="1" applyProtection="1">
      <protection locked="0"/>
    </xf>
    <xf numFmtId="0" fontId="26" fillId="0" borderId="73" xfId="0" applyFont="1" applyBorder="1" applyAlignment="1" applyProtection="1">
      <alignment vertical="center"/>
      <protection locked="0"/>
    </xf>
    <xf numFmtId="0" fontId="71" fillId="0" borderId="0" xfId="0" applyFont="1" applyAlignment="1" applyProtection="1">
      <alignment horizontal="right"/>
      <protection locked="0"/>
    </xf>
    <xf numFmtId="0" fontId="71" fillId="0" borderId="64" xfId="0" applyFont="1" applyBorder="1" applyAlignment="1" applyProtection="1">
      <alignment horizontal="right"/>
      <protection locked="0"/>
    </xf>
    <xf numFmtId="0" fontId="26" fillId="0" borderId="74" xfId="0" applyFont="1" applyBorder="1" applyProtection="1">
      <protection locked="0"/>
    </xf>
    <xf numFmtId="182" fontId="22" fillId="0" borderId="23" xfId="0" applyNumberFormat="1" applyFont="1" applyBorder="1" applyAlignment="1" applyProtection="1">
      <alignment vertical="center"/>
      <protection locked="0"/>
    </xf>
    <xf numFmtId="182" fontId="22" fillId="0" borderId="24" xfId="0" applyNumberFormat="1" applyFont="1" applyBorder="1" applyAlignment="1" applyProtection="1">
      <alignment vertical="center"/>
      <protection locked="0"/>
    </xf>
    <xf numFmtId="178" fontId="2" fillId="0" borderId="53" xfId="1" applyNumberFormat="1" applyFont="1" applyFill="1" applyBorder="1" applyAlignment="1" applyProtection="1">
      <alignment horizontal="center" vertical="center"/>
      <protection locked="0"/>
    </xf>
    <xf numFmtId="178" fontId="2" fillId="0" borderId="0" xfId="1" applyNumberFormat="1" applyFont="1" applyFill="1" applyBorder="1" applyAlignment="1" applyProtection="1">
      <alignment horizontal="center"/>
      <protection locked="0"/>
    </xf>
    <xf numFmtId="178" fontId="6" fillId="0" borderId="54" xfId="1" applyNumberFormat="1" applyFont="1" applyFill="1" applyBorder="1" applyProtection="1">
      <protection locked="0"/>
    </xf>
    <xf numFmtId="178" fontId="6" fillId="0" borderId="71" xfId="1" applyNumberFormat="1" applyFont="1" applyFill="1" applyBorder="1" applyProtection="1">
      <protection locked="0"/>
    </xf>
    <xf numFmtId="0" fontId="72" fillId="0" borderId="0" xfId="2" applyFont="1">
      <alignment vertical="center"/>
    </xf>
    <xf numFmtId="0" fontId="44" fillId="0" borderId="0" xfId="2" applyFont="1" applyAlignment="1"/>
    <xf numFmtId="0" fontId="73" fillId="0" borderId="0" xfId="2" applyFont="1">
      <alignment vertical="center"/>
    </xf>
    <xf numFmtId="186" fontId="74" fillId="0" borderId="0" xfId="2" applyNumberFormat="1" applyFont="1" applyAlignment="1">
      <alignment horizontal="center" vertical="center"/>
    </xf>
    <xf numFmtId="0" fontId="45" fillId="0" borderId="0" xfId="2" applyFont="1" applyAlignment="1">
      <alignment horizontal="center" vertical="center"/>
    </xf>
    <xf numFmtId="0" fontId="46" fillId="0" borderId="0" xfId="2" applyFont="1" applyAlignment="1">
      <alignment horizontal="center" vertical="center"/>
    </xf>
    <xf numFmtId="0" fontId="47" fillId="0" borderId="0" xfId="2" applyFont="1" applyAlignment="1">
      <alignment horizontal="center" vertical="center"/>
    </xf>
    <xf numFmtId="0" fontId="46" fillId="0" borderId="0" xfId="2" applyFont="1">
      <alignment vertical="center"/>
    </xf>
    <xf numFmtId="0" fontId="72" fillId="0" borderId="75" xfId="2" applyFont="1" applyBorder="1">
      <alignment vertical="center"/>
    </xf>
    <xf numFmtId="0" fontId="47" fillId="0" borderId="38" xfId="2" applyFont="1" applyBorder="1">
      <alignment vertical="center"/>
    </xf>
    <xf numFmtId="0" fontId="47" fillId="0" borderId="38" xfId="2" applyFont="1" applyBorder="1" applyAlignment="1">
      <alignment horizontal="center" vertical="center"/>
    </xf>
    <xf numFmtId="0" fontId="48" fillId="0" borderId="76" xfId="2" applyFont="1" applyBorder="1" applyAlignment="1">
      <alignment horizontal="center" vertical="center"/>
    </xf>
    <xf numFmtId="0" fontId="47" fillId="0" borderId="0" xfId="2" applyFont="1">
      <alignment vertical="center"/>
    </xf>
    <xf numFmtId="0" fontId="47" fillId="0" borderId="77" xfId="2" applyFont="1" applyBorder="1" applyAlignment="1">
      <alignment horizontal="center" vertical="center"/>
    </xf>
    <xf numFmtId="0" fontId="49" fillId="0" borderId="77" xfId="2" applyFont="1" applyBorder="1" applyAlignment="1">
      <alignment horizontal="center" vertical="center"/>
    </xf>
    <xf numFmtId="0" fontId="74" fillId="0" borderId="75" xfId="2" applyFont="1" applyBorder="1" applyAlignment="1">
      <alignment horizontal="center" vertical="center"/>
    </xf>
    <xf numFmtId="0" fontId="51" fillId="0" borderId="78" xfId="2" applyFont="1" applyBorder="1">
      <alignment vertical="center"/>
    </xf>
    <xf numFmtId="0" fontId="72" fillId="0" borderId="10" xfId="2" applyFont="1" applyBorder="1">
      <alignment vertical="center"/>
    </xf>
    <xf numFmtId="0" fontId="50" fillId="0" borderId="28" xfId="2" applyFont="1" applyBorder="1" applyAlignment="1">
      <alignment horizontal="left" vertical="center"/>
    </xf>
    <xf numFmtId="0" fontId="50" fillId="0" borderId="0" xfId="2" applyFont="1" applyAlignment="1">
      <alignment horizontal="left" vertical="center"/>
    </xf>
    <xf numFmtId="0" fontId="51" fillId="0" borderId="79" xfId="2" applyFont="1" applyBorder="1">
      <alignment vertical="center"/>
    </xf>
    <xf numFmtId="0" fontId="52" fillId="0" borderId="0" xfId="2" applyFont="1">
      <alignment vertical="center"/>
    </xf>
    <xf numFmtId="0" fontId="50" fillId="0" borderId="19" xfId="2" applyFont="1" applyBorder="1" applyAlignment="1">
      <alignment horizontal="left" vertical="center"/>
    </xf>
    <xf numFmtId="0" fontId="50" fillId="0" borderId="27" xfId="2" applyFont="1" applyBorder="1" applyAlignment="1">
      <alignment horizontal="left" vertical="center"/>
    </xf>
    <xf numFmtId="0" fontId="50" fillId="0" borderId="80" xfId="2" applyFont="1" applyBorder="1" applyAlignment="1">
      <alignment horizontal="left" vertical="center"/>
    </xf>
    <xf numFmtId="0" fontId="51" fillId="0" borderId="81" xfId="2" applyFont="1" applyBorder="1">
      <alignment vertical="center"/>
    </xf>
    <xf numFmtId="0" fontId="51" fillId="0" borderId="82" xfId="2" applyFont="1" applyBorder="1">
      <alignment vertical="center"/>
    </xf>
    <xf numFmtId="0" fontId="51" fillId="0" borderId="83" xfId="2" applyFont="1" applyBorder="1">
      <alignment vertical="center"/>
    </xf>
    <xf numFmtId="186" fontId="75" fillId="0" borderId="84" xfId="2" applyNumberFormat="1" applyFont="1" applyBorder="1" applyAlignment="1">
      <alignment horizontal="center" vertical="center"/>
    </xf>
    <xf numFmtId="186" fontId="75" fillId="0" borderId="85" xfId="2" applyNumberFormat="1" applyFont="1" applyBorder="1" applyAlignment="1">
      <alignment horizontal="center" vertical="center"/>
    </xf>
    <xf numFmtId="186" fontId="75" fillId="0" borderId="82" xfId="2" applyNumberFormat="1" applyFont="1" applyBorder="1" applyAlignment="1">
      <alignment horizontal="center" vertical="center"/>
    </xf>
    <xf numFmtId="186" fontId="75" fillId="0" borderId="86" xfId="2" applyNumberFormat="1" applyFont="1" applyBorder="1" applyAlignment="1">
      <alignment horizontal="center" vertical="center"/>
    </xf>
    <xf numFmtId="0" fontId="50" fillId="0" borderId="87" xfId="2" applyFont="1" applyBorder="1" applyAlignment="1">
      <alignment horizontal="left" vertical="center"/>
    </xf>
    <xf numFmtId="0" fontId="50" fillId="0" borderId="88" xfId="2" applyFont="1" applyBorder="1" applyAlignment="1">
      <alignment horizontal="left" vertical="center"/>
    </xf>
    <xf numFmtId="0" fontId="50" fillId="0" borderId="89" xfId="2" applyFont="1" applyBorder="1" applyAlignment="1">
      <alignment horizontal="left" vertical="center"/>
    </xf>
    <xf numFmtId="0" fontId="51" fillId="2" borderId="27" xfId="2" applyFont="1" applyFill="1" applyBorder="1">
      <alignment vertical="center"/>
    </xf>
    <xf numFmtId="0" fontId="51" fillId="2" borderId="80" xfId="2" applyFont="1" applyFill="1" applyBorder="1">
      <alignment vertical="center"/>
    </xf>
    <xf numFmtId="187" fontId="75" fillId="2" borderId="90" xfId="2" applyNumberFormat="1" applyFont="1" applyFill="1" applyBorder="1" applyAlignment="1">
      <alignment horizontal="center" vertical="center"/>
    </xf>
    <xf numFmtId="186" fontId="75" fillId="2" borderId="90" xfId="2" applyNumberFormat="1" applyFont="1" applyFill="1" applyBorder="1" applyAlignment="1">
      <alignment horizontal="center" vertical="center"/>
    </xf>
    <xf numFmtId="186" fontId="75" fillId="2" borderId="91" xfId="2" applyNumberFormat="1" applyFont="1" applyFill="1" applyBorder="1" applyAlignment="1">
      <alignment horizontal="center" vertical="center"/>
    </xf>
    <xf numFmtId="187" fontId="75" fillId="2" borderId="91" xfId="2" applyNumberFormat="1" applyFont="1" applyFill="1" applyBorder="1" applyAlignment="1">
      <alignment horizontal="center" vertical="center"/>
    </xf>
    <xf numFmtId="187" fontId="75" fillId="2" borderId="92" xfId="2" applyNumberFormat="1" applyFont="1" applyFill="1" applyBorder="1" applyAlignment="1">
      <alignment horizontal="center" vertical="center"/>
    </xf>
    <xf numFmtId="0" fontId="50" fillId="0" borderId="93" xfId="2" applyFont="1" applyBorder="1" applyAlignment="1">
      <alignment horizontal="left" vertical="center"/>
    </xf>
    <xf numFmtId="0" fontId="72" fillId="0" borderId="28" xfId="2" applyFont="1" applyBorder="1">
      <alignment vertical="center"/>
    </xf>
    <xf numFmtId="186" fontId="75" fillId="0" borderId="94" xfId="2" applyNumberFormat="1" applyFont="1" applyBorder="1" applyAlignment="1">
      <alignment horizontal="center" vertical="center"/>
    </xf>
    <xf numFmtId="186" fontId="75" fillId="0" borderId="95" xfId="2" applyNumberFormat="1" applyFont="1" applyBorder="1" applyAlignment="1">
      <alignment horizontal="center" vertical="center"/>
    </xf>
    <xf numFmtId="186" fontId="75" fillId="0" borderId="96" xfId="2" applyNumberFormat="1" applyFont="1" applyBorder="1" applyAlignment="1">
      <alignment horizontal="center" vertical="center"/>
    </xf>
    <xf numFmtId="0" fontId="74" fillId="0" borderId="10" xfId="2" applyFont="1" applyBorder="1">
      <alignment vertical="center"/>
    </xf>
    <xf numFmtId="186" fontId="75" fillId="0" borderId="97" xfId="2" applyNumberFormat="1" applyFont="1" applyBorder="1" applyAlignment="1">
      <alignment horizontal="center" vertical="center"/>
    </xf>
    <xf numFmtId="0" fontId="50" fillId="0" borderId="19" xfId="2" applyFont="1" applyBorder="1" applyAlignment="1">
      <alignment horizontal="right" vertical="center"/>
    </xf>
    <xf numFmtId="186" fontId="75" fillId="0" borderId="98" xfId="2" applyNumberFormat="1" applyFont="1" applyBorder="1" applyAlignment="1">
      <alignment horizontal="center" vertical="center"/>
    </xf>
    <xf numFmtId="186" fontId="75" fillId="0" borderId="99" xfId="2" applyNumberFormat="1" applyFont="1" applyBorder="1" applyAlignment="1">
      <alignment horizontal="center" vertical="center"/>
    </xf>
    <xf numFmtId="0" fontId="72" fillId="0" borderId="100" xfId="2" applyFont="1" applyBorder="1">
      <alignment vertical="center"/>
    </xf>
    <xf numFmtId="0" fontId="72" fillId="0" borderId="101" xfId="2" applyFont="1" applyBorder="1">
      <alignment vertical="center"/>
    </xf>
    <xf numFmtId="186" fontId="75" fillId="0" borderId="27" xfId="2" applyNumberFormat="1" applyFont="1" applyBorder="1" applyAlignment="1">
      <alignment horizontal="center" vertical="center"/>
    </xf>
    <xf numFmtId="186" fontId="75" fillId="0" borderId="102" xfId="2" applyNumberFormat="1" applyFont="1" applyBorder="1" applyAlignment="1">
      <alignment horizontal="center" vertical="center"/>
    </xf>
    <xf numFmtId="186" fontId="75" fillId="0" borderId="103" xfId="2" applyNumberFormat="1" applyFont="1" applyBorder="1" applyAlignment="1">
      <alignment horizontal="center" vertical="center"/>
    </xf>
    <xf numFmtId="0" fontId="72" fillId="0" borderId="38" xfId="2" applyFont="1" applyBorder="1">
      <alignment vertical="center"/>
    </xf>
    <xf numFmtId="0" fontId="53" fillId="0" borderId="0" xfId="2" applyFont="1" applyAlignment="1">
      <alignment horizontal="left" vertical="center"/>
    </xf>
    <xf numFmtId="55" fontId="46" fillId="0" borderId="0" xfId="2" applyNumberFormat="1" applyFont="1">
      <alignment vertical="center"/>
    </xf>
    <xf numFmtId="0" fontId="49" fillId="0" borderId="0" xfId="2" applyFont="1" applyAlignment="1"/>
    <xf numFmtId="0" fontId="74" fillId="0" borderId="104" xfId="2" applyFont="1" applyBorder="1" applyAlignment="1">
      <alignment horizontal="center" vertical="center"/>
    </xf>
    <xf numFmtId="0" fontId="49" fillId="0" borderId="23" xfId="2" applyFont="1" applyBorder="1" applyAlignment="1">
      <alignment horizontal="left" vertical="center"/>
    </xf>
    <xf numFmtId="0" fontId="49" fillId="0" borderId="24" xfId="2" applyFont="1" applyBorder="1" applyAlignment="1">
      <alignment horizontal="left" vertical="center"/>
    </xf>
    <xf numFmtId="0" fontId="46" fillId="0" borderId="105" xfId="2" applyFont="1" applyBorder="1">
      <alignment vertical="center"/>
    </xf>
    <xf numFmtId="0" fontId="52" fillId="0" borderId="0" xfId="2" applyFont="1" applyAlignment="1">
      <alignment horizontal="left"/>
    </xf>
    <xf numFmtId="0" fontId="52" fillId="0" borderId="0" xfId="2" applyFont="1" applyAlignment="1"/>
    <xf numFmtId="0" fontId="74" fillId="0" borderId="65" xfId="2" applyFont="1" applyBorder="1" applyAlignment="1">
      <alignment horizontal="center" vertical="center"/>
    </xf>
    <xf numFmtId="178" fontId="6" fillId="0" borderId="12" xfId="1" applyNumberFormat="1" applyFont="1" applyFill="1" applyBorder="1" applyAlignment="1" applyProtection="1">
      <alignment horizontal="center" vertical="center"/>
      <protection locked="0"/>
    </xf>
    <xf numFmtId="178" fontId="6" fillId="0" borderId="13" xfId="1" applyNumberFormat="1" applyFont="1" applyFill="1" applyBorder="1" applyAlignment="1" applyProtection="1">
      <alignment horizontal="center" vertical="center"/>
      <protection locked="0"/>
    </xf>
    <xf numFmtId="178" fontId="6" fillId="0" borderId="14" xfId="1" applyNumberFormat="1" applyFont="1" applyFill="1" applyBorder="1" applyAlignment="1" applyProtection="1">
      <alignment horizontal="center" vertical="center"/>
      <protection locked="0"/>
    </xf>
    <xf numFmtId="178" fontId="6" fillId="0" borderId="0" xfId="1" applyNumberFormat="1" applyFont="1" applyFill="1" applyBorder="1" applyAlignment="1" applyProtection="1">
      <alignment horizontal="center" vertical="center"/>
    </xf>
    <xf numFmtId="178" fontId="6" fillId="0" borderId="21" xfId="1" applyNumberFormat="1" applyFont="1" applyFill="1" applyBorder="1" applyAlignment="1" applyProtection="1">
      <alignment horizontal="right" vertical="center"/>
    </xf>
    <xf numFmtId="178" fontId="6" fillId="0" borderId="0" xfId="1" applyNumberFormat="1" applyFont="1" applyFill="1" applyAlignment="1" applyProtection="1">
      <alignment horizontal="right"/>
      <protection locked="0"/>
    </xf>
    <xf numFmtId="178" fontId="6" fillId="0" borderId="2" xfId="1" applyNumberFormat="1" applyFont="1" applyFill="1" applyBorder="1" applyAlignment="1" applyProtection="1">
      <alignment horizontal="center" vertical="center"/>
      <protection locked="0"/>
    </xf>
    <xf numFmtId="178" fontId="6" fillId="0" borderId="26" xfId="1" applyNumberFormat="1" applyFont="1" applyFill="1" applyBorder="1" applyAlignment="1" applyProtection="1">
      <alignment horizontal="center" vertical="center"/>
      <protection locked="0"/>
    </xf>
    <xf numFmtId="184" fontId="34" fillId="3" borderId="0" xfId="0" applyNumberFormat="1" applyFont="1" applyFill="1"/>
    <xf numFmtId="0" fontId="80" fillId="0" borderId="0" xfId="0" applyFont="1" applyAlignment="1" applyProtection="1">
      <alignment horizontal="right"/>
      <protection locked="0"/>
    </xf>
    <xf numFmtId="0" fontId="80" fillId="0" borderId="0" xfId="0" applyFont="1" applyAlignment="1" applyProtection="1">
      <alignment horizontal="left"/>
      <protection locked="0"/>
    </xf>
    <xf numFmtId="0" fontId="78" fillId="0" borderId="0" xfId="0" applyFont="1" applyAlignment="1" applyProtection="1">
      <alignment horizontal="center"/>
      <protection locked="0"/>
    </xf>
    <xf numFmtId="0" fontId="78" fillId="0" borderId="64" xfId="0" applyFont="1" applyBorder="1" applyAlignment="1" applyProtection="1">
      <alignment horizontal="center"/>
      <protection locked="0"/>
    </xf>
    <xf numFmtId="0" fontId="76" fillId="0" borderId="0" xfId="0" applyFont="1" applyAlignment="1" applyProtection="1">
      <alignment horizontal="center"/>
      <protection locked="0"/>
    </xf>
    <xf numFmtId="0" fontId="77" fillId="0" borderId="0" xfId="0" applyFont="1" applyAlignment="1" applyProtection="1">
      <alignment horizontal="center" vertical="center"/>
      <protection locked="0"/>
    </xf>
    <xf numFmtId="0" fontId="37" fillId="0" borderId="0" xfId="0" applyFont="1" applyAlignment="1" applyProtection="1">
      <alignment horizontal="center" shrinkToFit="1"/>
      <protection locked="0"/>
    </xf>
    <xf numFmtId="0" fontId="30" fillId="4" borderId="0" xfId="0" applyFont="1" applyFill="1" applyAlignment="1" applyProtection="1">
      <alignment horizontal="center" vertical="center"/>
      <protection locked="0"/>
    </xf>
    <xf numFmtId="0" fontId="62" fillId="4" borderId="0" xfId="0" applyFont="1" applyFill="1" applyAlignment="1" applyProtection="1">
      <alignment horizontal="center" vertical="center"/>
      <protection locked="0"/>
    </xf>
    <xf numFmtId="0" fontId="28" fillId="4" borderId="0" xfId="0" applyFont="1" applyFill="1" applyAlignment="1" applyProtection="1">
      <alignment horizontal="center" vertical="center"/>
      <protection locked="0"/>
    </xf>
    <xf numFmtId="0" fontId="79" fillId="0" borderId="0" xfId="2" applyFont="1" applyAlignment="1">
      <alignment horizontal="left" vertical="center"/>
    </xf>
    <xf numFmtId="0" fontId="74" fillId="0" borderId="70" xfId="2" applyFont="1" applyBorder="1" applyAlignment="1">
      <alignment horizontal="left" vertical="center"/>
    </xf>
    <xf numFmtId="0" fontId="47" fillId="0" borderId="70" xfId="2" applyFont="1" applyBorder="1" applyAlignment="1">
      <alignment horizontal="right" vertical="center" indent="1"/>
    </xf>
    <xf numFmtId="0" fontId="47" fillId="0" borderId="120" xfId="2" applyFont="1" applyBorder="1" applyAlignment="1">
      <alignment horizontal="center" vertical="center"/>
    </xf>
    <xf numFmtId="0" fontId="47" fillId="0" borderId="121" xfId="2" applyFont="1" applyBorder="1" applyAlignment="1">
      <alignment horizontal="center" vertical="center"/>
    </xf>
    <xf numFmtId="0" fontId="49" fillId="0" borderId="100" xfId="2" applyFont="1" applyBorder="1" applyAlignment="1">
      <alignment horizontal="left" vertical="center"/>
    </xf>
    <xf numFmtId="0" fontId="49" fillId="0" borderId="0" xfId="2" applyFont="1" applyAlignment="1">
      <alignment horizontal="left" vertical="center"/>
    </xf>
    <xf numFmtId="186" fontId="75" fillId="0" borderId="94" xfId="2" applyNumberFormat="1" applyFont="1" applyBorder="1" applyAlignment="1">
      <alignment horizontal="center" vertical="center"/>
    </xf>
    <xf numFmtId="186" fontId="75" fillId="0" borderId="77" xfId="2" applyNumberFormat="1" applyFont="1" applyBorder="1" applyAlignment="1">
      <alignment horizontal="center" vertical="center"/>
    </xf>
    <xf numFmtId="186" fontId="75" fillId="0" borderId="115" xfId="2" applyNumberFormat="1" applyFont="1" applyBorder="1" applyAlignment="1">
      <alignment horizontal="center" vertical="center"/>
    </xf>
    <xf numFmtId="186" fontId="75" fillId="0" borderId="97" xfId="2" applyNumberFormat="1" applyFont="1" applyBorder="1" applyAlignment="1">
      <alignment horizontal="center" vertical="center"/>
    </xf>
    <xf numFmtId="186" fontId="75" fillId="0" borderId="119" xfId="2" applyNumberFormat="1" applyFont="1" applyBorder="1" applyAlignment="1">
      <alignment horizontal="center" vertical="center"/>
    </xf>
    <xf numFmtId="186" fontId="75" fillId="0" borderId="116" xfId="2" applyNumberFormat="1" applyFont="1" applyBorder="1" applyAlignment="1">
      <alignment horizontal="center" vertical="center"/>
    </xf>
    <xf numFmtId="0" fontId="50" fillId="0" borderId="28" xfId="2" applyFont="1" applyBorder="1" applyAlignment="1">
      <alignment horizontal="left" vertical="center"/>
    </xf>
    <xf numFmtId="0" fontId="50" fillId="0" borderId="0" xfId="2" applyFont="1" applyAlignment="1">
      <alignment horizontal="left" vertical="center"/>
    </xf>
    <xf numFmtId="0" fontId="50" fillId="0" borderId="117" xfId="2" applyFont="1" applyBorder="1" applyAlignment="1">
      <alignment horizontal="left" vertical="center"/>
    </xf>
    <xf numFmtId="0" fontId="50" fillId="0" borderId="118" xfId="2" applyFont="1" applyBorder="1" applyAlignment="1">
      <alignment horizontal="left" vertical="center"/>
    </xf>
    <xf numFmtId="0" fontId="50" fillId="0" borderId="81" xfId="2" applyFont="1" applyBorder="1" applyAlignment="1">
      <alignment horizontal="left" vertical="center"/>
    </xf>
    <xf numFmtId="0" fontId="50" fillId="0" borderId="114" xfId="2" applyFont="1" applyBorder="1" applyAlignment="1">
      <alignment horizontal="left" vertical="center"/>
    </xf>
    <xf numFmtId="0" fontId="50" fillId="0" borderId="30" xfId="2" applyFont="1" applyBorder="1" applyAlignment="1">
      <alignment horizontal="left" vertical="center"/>
    </xf>
    <xf numFmtId="186" fontId="75" fillId="0" borderId="110" xfId="2" applyNumberFormat="1" applyFont="1" applyBorder="1" applyAlignment="1">
      <alignment horizontal="center" vertical="center"/>
    </xf>
    <xf numFmtId="186" fontId="75" fillId="0" borderId="88" xfId="2" applyNumberFormat="1" applyFont="1" applyBorder="1" applyAlignment="1">
      <alignment horizontal="center" vertical="center"/>
    </xf>
    <xf numFmtId="186" fontId="75" fillId="0" borderId="111" xfId="2" applyNumberFormat="1" applyFont="1" applyBorder="1" applyAlignment="1">
      <alignment horizontal="center" vertical="center"/>
    </xf>
    <xf numFmtId="186" fontId="75" fillId="0" borderId="112" xfId="2" applyNumberFormat="1" applyFont="1" applyBorder="1" applyAlignment="1">
      <alignment horizontal="center" vertical="center"/>
    </xf>
    <xf numFmtId="186" fontId="75" fillId="0" borderId="107" xfId="2" applyNumberFormat="1" applyFont="1" applyBorder="1" applyAlignment="1">
      <alignment horizontal="center" vertical="center"/>
    </xf>
    <xf numFmtId="186" fontId="75" fillId="0" borderId="113" xfId="2" applyNumberFormat="1" applyFont="1" applyBorder="1" applyAlignment="1">
      <alignment horizontal="center" vertical="center"/>
    </xf>
    <xf numFmtId="0" fontId="50" fillId="0" borderId="78" xfId="2" applyFont="1" applyBorder="1" applyAlignment="1">
      <alignment horizontal="left" vertical="center"/>
    </xf>
    <xf numFmtId="186" fontId="75" fillId="0" borderId="91" xfId="2" applyNumberFormat="1" applyFont="1" applyBorder="1" applyAlignment="1">
      <alignment horizontal="center" vertical="center"/>
    </xf>
    <xf numFmtId="186" fontId="75" fillId="0" borderId="27" xfId="2" applyNumberFormat="1" applyFont="1" applyBorder="1" applyAlignment="1">
      <alignment horizontal="center" vertical="center"/>
    </xf>
    <xf numFmtId="186" fontId="75" fillId="0" borderId="103" xfId="2" applyNumberFormat="1" applyFont="1" applyBorder="1" applyAlignment="1">
      <alignment horizontal="center" vertical="center"/>
    </xf>
    <xf numFmtId="0" fontId="50" fillId="0" borderId="108" xfId="2" applyFont="1" applyBorder="1" applyAlignment="1">
      <alignment horizontal="left" vertical="center"/>
    </xf>
    <xf numFmtId="0" fontId="50" fillId="0" borderId="82" xfId="2" applyFont="1" applyBorder="1" applyAlignment="1">
      <alignment horizontal="left" vertical="center"/>
    </xf>
    <xf numFmtId="0" fontId="50" fillId="2" borderId="19" xfId="2" applyFont="1" applyFill="1" applyBorder="1" applyAlignment="1">
      <alignment horizontal="left" vertical="center"/>
    </xf>
    <xf numFmtId="0" fontId="50" fillId="2" borderId="27" xfId="2" applyFont="1" applyFill="1" applyBorder="1" applyAlignment="1">
      <alignment horizontal="left" vertical="center"/>
    </xf>
    <xf numFmtId="0" fontId="74" fillId="0" borderId="23" xfId="2" applyFont="1" applyBorder="1" applyAlignment="1">
      <alignment horizontal="center" vertical="center"/>
    </xf>
    <xf numFmtId="0" fontId="74" fillId="0" borderId="24" xfId="2" applyFont="1" applyBorder="1" applyAlignment="1">
      <alignment horizontal="center" vertical="center"/>
    </xf>
    <xf numFmtId="0" fontId="74" fillId="0" borderId="105" xfId="2" applyFont="1" applyBorder="1" applyAlignment="1">
      <alignment horizontal="center" vertical="center"/>
    </xf>
    <xf numFmtId="0" fontId="50" fillId="2" borderId="106" xfId="2" applyFont="1" applyFill="1" applyBorder="1" applyAlignment="1">
      <alignment horizontal="left" vertical="center"/>
    </xf>
    <xf numFmtId="0" fontId="50" fillId="2" borderId="107" xfId="2" applyFont="1" applyFill="1" applyBorder="1" applyAlignment="1">
      <alignment horizontal="left" vertical="center"/>
    </xf>
    <xf numFmtId="186" fontId="75" fillId="0" borderId="101" xfId="2" applyNumberFormat="1" applyFont="1" applyBorder="1" applyAlignment="1">
      <alignment horizontal="center" vertical="center"/>
    </xf>
    <xf numFmtId="186" fontId="75" fillId="0" borderId="102" xfId="2" applyNumberFormat="1" applyFont="1" applyBorder="1" applyAlignment="1">
      <alignment horizontal="center" vertical="center"/>
    </xf>
    <xf numFmtId="186" fontId="75" fillId="0" borderId="109" xfId="2" applyNumberFormat="1" applyFont="1" applyBorder="1" applyAlignment="1">
      <alignment horizontal="center" vertical="center"/>
    </xf>
    <xf numFmtId="0" fontId="5" fillId="0" borderId="152" xfId="0" applyFont="1" applyBorder="1" applyAlignment="1">
      <alignment horizontal="distributed" vertical="center" wrapText="1"/>
    </xf>
    <xf numFmtId="0" fontId="5" fillId="0" borderId="154" xfId="0" applyFont="1" applyBorder="1" applyAlignment="1">
      <alignment horizontal="distributed" vertical="center" wrapText="1"/>
    </xf>
    <xf numFmtId="0" fontId="5" fillId="0" borderId="152" xfId="0" applyFont="1" applyBorder="1" applyAlignment="1">
      <alignment horizontal="distributed" vertical="center"/>
    </xf>
    <xf numFmtId="0" fontId="5" fillId="0" borderId="153" xfId="0" applyFont="1" applyBorder="1" applyAlignment="1">
      <alignment horizontal="distributed" vertical="center"/>
    </xf>
    <xf numFmtId="0" fontId="5" fillId="0" borderId="154" xfId="0" applyFont="1" applyBorder="1" applyAlignment="1">
      <alignment horizontal="distributed" vertical="center"/>
    </xf>
    <xf numFmtId="0" fontId="15" fillId="0" borderId="0" xfId="0" applyFont="1" applyAlignment="1">
      <alignment horizontal="right" vertical="top"/>
    </xf>
    <xf numFmtId="0" fontId="25" fillId="0" borderId="0" xfId="0" applyFont="1" applyAlignment="1">
      <alignment horizontal="right" vertical="center"/>
    </xf>
    <xf numFmtId="38" fontId="5" fillId="0" borderId="122" xfId="1" applyFont="1" applyFill="1" applyBorder="1" applyAlignment="1" applyProtection="1">
      <alignment vertical="center"/>
    </xf>
    <xf numFmtId="38" fontId="5" fillId="0" borderId="24" xfId="1" applyFont="1" applyFill="1" applyBorder="1" applyAlignment="1" applyProtection="1">
      <alignment vertical="center"/>
    </xf>
    <xf numFmtId="38" fontId="5" fillId="0" borderId="123" xfId="1" applyFont="1" applyFill="1" applyBorder="1" applyAlignment="1" applyProtection="1">
      <alignment vertical="center"/>
    </xf>
    <xf numFmtId="183" fontId="5" fillId="0" borderId="1" xfId="1" applyNumberFormat="1" applyFont="1" applyFill="1" applyBorder="1" applyAlignment="1" applyProtection="1">
      <alignment vertical="center"/>
    </xf>
    <xf numFmtId="38" fontId="5" fillId="0" borderId="1" xfId="1" applyFont="1" applyFill="1" applyBorder="1" applyAlignment="1" applyProtection="1">
      <alignment vertical="center"/>
    </xf>
    <xf numFmtId="0" fontId="5" fillId="0" borderId="9" xfId="0" applyFont="1" applyBorder="1" applyAlignment="1">
      <alignment horizontal="distributed" vertical="center"/>
    </xf>
    <xf numFmtId="0" fontId="5" fillId="0" borderId="8" xfId="0" applyFont="1" applyBorder="1" applyAlignment="1">
      <alignment vertical="center"/>
    </xf>
    <xf numFmtId="38" fontId="5" fillId="0" borderId="3" xfId="1" applyFont="1" applyFill="1" applyBorder="1" applyAlignment="1" applyProtection="1">
      <alignment vertical="center"/>
    </xf>
    <xf numFmtId="183" fontId="5" fillId="0" borderId="3" xfId="1" applyNumberFormat="1" applyFont="1" applyFill="1" applyBorder="1" applyAlignment="1" applyProtection="1">
      <alignment vertical="center"/>
    </xf>
    <xf numFmtId="0" fontId="5" fillId="0" borderId="3" xfId="0" applyFont="1" applyBorder="1" applyAlignment="1">
      <alignment vertical="center"/>
    </xf>
    <xf numFmtId="183" fontId="5" fillId="0" borderId="7" xfId="1" applyNumberFormat="1" applyFont="1" applyFill="1" applyBorder="1" applyAlignment="1" applyProtection="1">
      <alignment vertical="center"/>
    </xf>
    <xf numFmtId="0" fontId="5" fillId="0" borderId="1" xfId="0" applyFont="1" applyBorder="1" applyAlignment="1">
      <alignment vertical="center"/>
    </xf>
    <xf numFmtId="38" fontId="5" fillId="0" borderId="71" xfId="1" applyFont="1" applyFill="1" applyBorder="1" applyAlignment="1" applyProtection="1">
      <alignment vertical="center"/>
    </xf>
    <xf numFmtId="38" fontId="5" fillId="0" borderId="142" xfId="1" applyFont="1" applyFill="1" applyBorder="1" applyAlignment="1" applyProtection="1">
      <alignment vertical="center"/>
    </xf>
    <xf numFmtId="183" fontId="5" fillId="0" borderId="156" xfId="1" applyNumberFormat="1" applyFont="1" applyFill="1" applyBorder="1" applyAlignment="1" applyProtection="1">
      <alignment vertical="center"/>
    </xf>
    <xf numFmtId="0" fontId="5" fillId="0" borderId="2" xfId="0" applyFont="1" applyBorder="1" applyAlignment="1">
      <alignment vertical="center"/>
    </xf>
    <xf numFmtId="0" fontId="5" fillId="0" borderId="9" xfId="0" applyFont="1" applyBorder="1" applyAlignment="1">
      <alignment vertical="center"/>
    </xf>
    <xf numFmtId="38" fontId="5" fillId="0" borderId="8" xfId="1" applyFont="1" applyFill="1" applyBorder="1" applyAlignment="1" applyProtection="1">
      <alignment vertical="center"/>
    </xf>
    <xf numFmtId="38" fontId="5" fillId="0" borderId="9" xfId="1" applyFont="1" applyFill="1" applyBorder="1" applyAlignment="1" applyProtection="1">
      <alignment vertical="center"/>
    </xf>
    <xf numFmtId="38" fontId="5" fillId="0" borderId="2" xfId="1" applyFont="1" applyFill="1" applyBorder="1" applyAlignment="1" applyProtection="1">
      <alignment vertical="center"/>
    </xf>
    <xf numFmtId="0" fontId="5" fillId="0" borderId="9" xfId="0" applyFont="1" applyBorder="1" applyAlignment="1">
      <alignment horizontal="distributed" vertical="center" wrapText="1"/>
    </xf>
    <xf numFmtId="38" fontId="5" fillId="0" borderId="152" xfId="1" applyFont="1" applyFill="1" applyBorder="1" applyAlignment="1" applyProtection="1">
      <alignment vertical="center"/>
    </xf>
    <xf numFmtId="38" fontId="5" fillId="0" borderId="153" xfId="1" applyFont="1" applyFill="1" applyBorder="1" applyAlignment="1" applyProtection="1">
      <alignment vertical="center"/>
    </xf>
    <xf numFmtId="38" fontId="5" fillId="0" borderId="154" xfId="1" applyFont="1" applyFill="1" applyBorder="1" applyAlignment="1" applyProtection="1">
      <alignment vertical="center"/>
    </xf>
    <xf numFmtId="38" fontId="5" fillId="0" borderId="7" xfId="1" applyFont="1" applyFill="1" applyBorder="1" applyAlignment="1" applyProtection="1">
      <alignment vertical="center"/>
    </xf>
    <xf numFmtId="38" fontId="5" fillId="0" borderId="124" xfId="1" applyFont="1" applyFill="1" applyBorder="1" applyAlignment="1" applyProtection="1">
      <alignment vertical="center"/>
    </xf>
    <xf numFmtId="38" fontId="5" fillId="0" borderId="125" xfId="1" applyFont="1" applyFill="1" applyBorder="1" applyAlignment="1" applyProtection="1">
      <alignment vertical="center"/>
    </xf>
    <xf numFmtId="38" fontId="5" fillId="0" borderId="128" xfId="1" applyFont="1" applyFill="1" applyBorder="1" applyAlignment="1" applyProtection="1">
      <alignment vertical="center"/>
    </xf>
    <xf numFmtId="38" fontId="5" fillId="0" borderId="49" xfId="1" applyFont="1" applyFill="1" applyBorder="1" applyAlignment="1" applyProtection="1">
      <alignment vertical="center"/>
    </xf>
    <xf numFmtId="38" fontId="5" fillId="0" borderId="150" xfId="1" applyFont="1" applyFill="1" applyBorder="1" applyAlignment="1" applyProtection="1">
      <alignment vertical="center"/>
    </xf>
    <xf numFmtId="38" fontId="5" fillId="0" borderId="155" xfId="1" applyFont="1" applyFill="1" applyBorder="1" applyAlignment="1" applyProtection="1">
      <alignment vertical="center"/>
    </xf>
    <xf numFmtId="38" fontId="5" fillId="0" borderId="151" xfId="1" applyFont="1" applyFill="1" applyBorder="1" applyAlignment="1" applyProtection="1">
      <alignment vertical="center"/>
    </xf>
    <xf numFmtId="0" fontId="34" fillId="3" borderId="70" xfId="0" applyFont="1" applyFill="1" applyBorder="1" applyAlignment="1">
      <alignment horizontal="center"/>
    </xf>
    <xf numFmtId="182" fontId="22" fillId="0" borderId="23" xfId="0" applyNumberFormat="1" applyFont="1" applyBorder="1" applyAlignment="1" applyProtection="1">
      <alignment horizontal="distributed" vertical="center"/>
      <protection locked="0"/>
    </xf>
    <xf numFmtId="182" fontId="22" fillId="0" borderId="24" xfId="0" applyNumberFormat="1" applyFont="1" applyBorder="1" applyAlignment="1" applyProtection="1">
      <alignment horizontal="distributed" vertical="center"/>
      <protection locked="0"/>
    </xf>
    <xf numFmtId="182" fontId="22" fillId="0" borderId="105" xfId="0" applyNumberFormat="1" applyFont="1" applyBorder="1" applyAlignment="1" applyProtection="1">
      <alignment horizontal="distributed"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105" xfId="0" applyFont="1" applyBorder="1" applyAlignment="1" applyProtection="1">
      <alignment horizontal="center" vertical="center"/>
      <protection locked="0"/>
    </xf>
    <xf numFmtId="56" fontId="19" fillId="0" borderId="24" xfId="0" applyNumberFormat="1" applyFont="1" applyBorder="1" applyAlignment="1" applyProtection="1">
      <alignment horizontal="center" vertical="center"/>
      <protection locked="0"/>
    </xf>
    <xf numFmtId="0" fontId="19" fillId="0" borderId="105" xfId="0" applyFont="1" applyBorder="1" applyAlignment="1" applyProtection="1">
      <alignment horizontal="center" vertical="center"/>
      <protection locked="0"/>
    </xf>
    <xf numFmtId="0" fontId="5" fillId="0" borderId="153" xfId="0" applyFont="1" applyBorder="1" applyAlignment="1">
      <alignment horizontal="distributed"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05" xfId="0" applyFont="1" applyBorder="1" applyAlignment="1">
      <alignment horizontal="left" vertical="center"/>
    </xf>
    <xf numFmtId="178" fontId="21" fillId="0" borderId="24" xfId="0" applyNumberFormat="1" applyFont="1" applyBorder="1" applyAlignment="1">
      <alignment vertical="center"/>
    </xf>
    <xf numFmtId="0" fontId="21" fillId="0" borderId="105" xfId="0" applyFont="1" applyBorder="1" applyAlignment="1">
      <alignment vertical="center"/>
    </xf>
    <xf numFmtId="0" fontId="23" fillId="0" borderId="24" xfId="0" applyFont="1" applyBorder="1" applyAlignment="1" applyProtection="1">
      <alignment horizontal="center" vertical="center"/>
      <protection locked="0"/>
    </xf>
    <xf numFmtId="0" fontId="23" fillId="0" borderId="105" xfId="0" applyFont="1" applyBorder="1" applyAlignment="1" applyProtection="1">
      <alignment horizontal="center" vertical="center"/>
      <protection locked="0"/>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105" xfId="0" applyBorder="1" applyAlignment="1">
      <alignment horizontal="left" vertical="center" wrapText="1"/>
    </xf>
    <xf numFmtId="178" fontId="6" fillId="0" borderId="44" xfId="1" applyNumberFormat="1" applyFont="1" applyFill="1" applyBorder="1" applyAlignment="1" applyProtection="1">
      <alignment vertical="center"/>
      <protection locked="0"/>
    </xf>
    <xf numFmtId="178" fontId="6" fillId="0" borderId="53" xfId="1" applyNumberFormat="1" applyFont="1" applyFill="1" applyBorder="1" applyAlignment="1" applyProtection="1">
      <alignment vertical="center"/>
      <protection locked="0"/>
    </xf>
    <xf numFmtId="178" fontId="6" fillId="0" borderId="129" xfId="1" applyNumberFormat="1" applyFont="1" applyFill="1" applyBorder="1" applyAlignment="1" applyProtection="1">
      <alignment vertical="center"/>
    </xf>
    <xf numFmtId="178" fontId="6" fillId="0" borderId="130" xfId="1" applyNumberFormat="1" applyFont="1" applyFill="1" applyBorder="1" applyAlignment="1" applyProtection="1">
      <alignment vertical="center"/>
    </xf>
    <xf numFmtId="178" fontId="6" fillId="0" borderId="131" xfId="1" applyNumberFormat="1" applyFont="1" applyFill="1" applyBorder="1" applyAlignment="1" applyProtection="1">
      <alignment vertical="center"/>
    </xf>
    <xf numFmtId="178" fontId="6" fillId="0" borderId="132" xfId="1" applyNumberFormat="1" applyFont="1" applyFill="1" applyBorder="1" applyAlignment="1" applyProtection="1">
      <alignment vertical="center"/>
    </xf>
    <xf numFmtId="178" fontId="6" fillId="0" borderId="19" xfId="1" applyNumberFormat="1" applyFont="1" applyFill="1" applyBorder="1" applyAlignment="1" applyProtection="1">
      <alignment vertical="center"/>
    </xf>
    <xf numFmtId="178" fontId="6" fillId="0" borderId="66" xfId="1" applyNumberFormat="1" applyFont="1" applyFill="1" applyBorder="1" applyAlignment="1" applyProtection="1">
      <alignment vertical="center"/>
    </xf>
    <xf numFmtId="178" fontId="6" fillId="0" borderId="42" xfId="1" applyNumberFormat="1" applyFont="1" applyFill="1" applyBorder="1" applyAlignment="1" applyProtection="1">
      <alignment vertical="center"/>
      <protection locked="0"/>
    </xf>
    <xf numFmtId="178" fontId="6" fillId="0" borderId="41" xfId="1" applyNumberFormat="1" applyFont="1" applyFill="1" applyBorder="1" applyAlignment="1" applyProtection="1">
      <alignment vertical="center"/>
      <protection locked="0"/>
    </xf>
    <xf numFmtId="178" fontId="6" fillId="0" borderId="40" xfId="1" applyNumberFormat="1" applyFont="1" applyFill="1" applyBorder="1" applyAlignment="1" applyProtection="1">
      <alignment horizontal="distributed" vertical="center" shrinkToFit="1"/>
    </xf>
    <xf numFmtId="178" fontId="6" fillId="0" borderId="51" xfId="1" applyNumberFormat="1" applyFont="1" applyFill="1" applyBorder="1" applyAlignment="1" applyProtection="1">
      <alignment horizontal="distributed" vertical="center" shrinkToFit="1"/>
    </xf>
    <xf numFmtId="178" fontId="6" fillId="0" borderId="124" xfId="1" applyNumberFormat="1" applyFont="1" applyFill="1" applyBorder="1" applyAlignment="1" applyProtection="1">
      <alignment horizontal="distributed" vertical="center" wrapText="1"/>
    </xf>
    <xf numFmtId="178" fontId="6" fillId="0" borderId="138" xfId="1" applyNumberFormat="1" applyFont="1" applyFill="1" applyBorder="1" applyAlignment="1" applyProtection="1">
      <alignment horizontal="distributed" vertical="center" wrapText="1"/>
    </xf>
    <xf numFmtId="178" fontId="6" fillId="0" borderId="52" xfId="1" applyNumberFormat="1" applyFont="1" applyFill="1" applyBorder="1" applyAlignment="1" applyProtection="1">
      <alignment vertical="center"/>
    </xf>
    <xf numFmtId="178" fontId="6" fillId="0" borderId="39" xfId="1" applyNumberFormat="1" applyFont="1" applyFill="1" applyBorder="1" applyAlignment="1" applyProtection="1">
      <alignment vertical="center"/>
    </xf>
    <xf numFmtId="178" fontId="6" fillId="0" borderId="42" xfId="1" applyNumberFormat="1" applyFont="1" applyFill="1" applyBorder="1" applyAlignment="1" applyProtection="1">
      <alignment vertical="center"/>
    </xf>
    <xf numFmtId="178" fontId="6" fillId="0" borderId="41" xfId="1" applyNumberFormat="1" applyFont="1" applyFill="1" applyBorder="1" applyAlignment="1" applyProtection="1">
      <alignment vertical="center"/>
    </xf>
    <xf numFmtId="178" fontId="6" fillId="0" borderId="137" xfId="1" applyNumberFormat="1" applyFont="1" applyFill="1" applyBorder="1" applyAlignment="1" applyProtection="1">
      <alignment horizontal="distributed" vertical="center"/>
    </xf>
    <xf numFmtId="178" fontId="6" fillId="0" borderId="128" xfId="1" applyNumberFormat="1" applyFont="1" applyFill="1" applyBorder="1" applyAlignment="1" applyProtection="1">
      <alignment horizontal="distributed" vertical="center"/>
    </xf>
    <xf numFmtId="178" fontId="6" fillId="0" borderId="148" xfId="1" applyNumberFormat="1" applyFont="1" applyFill="1" applyBorder="1" applyAlignment="1" applyProtection="1">
      <alignment vertical="center"/>
    </xf>
    <xf numFmtId="178" fontId="6" fillId="0" borderId="103" xfId="1" applyNumberFormat="1" applyFont="1" applyFill="1" applyBorder="1" applyAlignment="1" applyProtection="1">
      <alignment vertical="center"/>
    </xf>
    <xf numFmtId="178" fontId="6" fillId="0" borderId="33" xfId="1" applyNumberFormat="1" applyFont="1" applyFill="1" applyBorder="1" applyAlignment="1" applyProtection="1">
      <alignment vertical="center"/>
    </xf>
    <xf numFmtId="178" fontId="6" fillId="0" borderId="27" xfId="1" applyNumberFormat="1" applyFont="1" applyFill="1" applyBorder="1" applyAlignment="1" applyProtection="1">
      <alignment horizontal="center" vertical="center"/>
    </xf>
    <xf numFmtId="178" fontId="6" fillId="0" borderId="147" xfId="1" applyNumberFormat="1" applyFont="1" applyFill="1" applyBorder="1" applyAlignment="1" applyProtection="1">
      <alignment vertical="center"/>
      <protection locked="0"/>
    </xf>
    <xf numFmtId="178" fontId="6" fillId="0" borderId="146" xfId="1" applyNumberFormat="1" applyFont="1" applyFill="1" applyBorder="1" applyAlignment="1" applyProtection="1">
      <alignment vertical="center"/>
      <protection locked="0"/>
    </xf>
    <xf numFmtId="178" fontId="6" fillId="0" borderId="40" xfId="1" applyNumberFormat="1" applyFont="1" applyFill="1" applyBorder="1" applyAlignment="1" applyProtection="1">
      <alignment horizontal="distributed" vertical="center" shrinkToFit="1"/>
      <protection locked="0"/>
    </xf>
    <xf numFmtId="178" fontId="6" fillId="0" borderId="124" xfId="1" applyNumberFormat="1" applyFont="1" applyFill="1" applyBorder="1" applyAlignment="1" applyProtection="1">
      <alignment horizontal="distributed" vertical="center"/>
      <protection locked="0"/>
    </xf>
    <xf numFmtId="178" fontId="6" fillId="0" borderId="125" xfId="1" applyNumberFormat="1" applyFont="1" applyFill="1" applyBorder="1" applyAlignment="1" applyProtection="1">
      <alignment horizontal="distributed" vertical="center"/>
      <protection locked="0"/>
    </xf>
    <xf numFmtId="178" fontId="6" fillId="0" borderId="136" xfId="1" applyNumberFormat="1" applyFont="1" applyFill="1" applyBorder="1" applyAlignment="1" applyProtection="1">
      <alignment horizontal="distributed" vertical="center"/>
      <protection locked="0"/>
    </xf>
    <xf numFmtId="178" fontId="6" fillId="0" borderId="48" xfId="1" applyNumberFormat="1" applyFont="1" applyFill="1" applyBorder="1" applyAlignment="1" applyProtection="1">
      <alignment horizontal="distributed" vertical="center" shrinkToFit="1"/>
      <protection locked="0"/>
    </xf>
    <xf numFmtId="0" fontId="0" fillId="0" borderId="23" xfId="0" applyBorder="1" applyAlignment="1">
      <alignment vertical="center"/>
    </xf>
    <xf numFmtId="0" fontId="0" fillId="0" borderId="105" xfId="0" applyBorder="1" applyAlignment="1">
      <alignment vertical="center"/>
    </xf>
    <xf numFmtId="0" fontId="23" fillId="0" borderId="23" xfId="0" applyFont="1" applyBorder="1" applyAlignment="1" applyProtection="1">
      <alignment horizontal="center" vertical="center"/>
      <protection locked="0"/>
    </xf>
    <xf numFmtId="178" fontId="6" fillId="0" borderId="124" xfId="1" applyNumberFormat="1" applyFont="1" applyFill="1" applyBorder="1" applyAlignment="1" applyProtection="1">
      <alignment horizontal="distributed" vertical="center"/>
    </xf>
    <xf numFmtId="178" fontId="6" fillId="0" borderId="125" xfId="1" applyNumberFormat="1" applyFont="1" applyFill="1" applyBorder="1" applyAlignment="1" applyProtection="1">
      <alignment horizontal="distributed" vertical="center"/>
    </xf>
    <xf numFmtId="178" fontId="6" fillId="0" borderId="126" xfId="1" applyNumberFormat="1" applyFont="1" applyFill="1" applyBorder="1" applyAlignment="1" applyProtection="1">
      <alignment horizontal="distributed" vertical="center"/>
    </xf>
    <xf numFmtId="178" fontId="6" fillId="0" borderId="127" xfId="1" applyNumberFormat="1" applyFont="1" applyFill="1" applyBorder="1" applyAlignment="1" applyProtection="1">
      <alignment horizontal="distributed" vertical="center"/>
    </xf>
    <xf numFmtId="182" fontId="22" fillId="0" borderId="23" xfId="0" applyNumberFormat="1" applyFont="1" applyBorder="1" applyAlignment="1" applyProtection="1">
      <alignment horizontal="center" vertical="center"/>
      <protection locked="0"/>
    </xf>
    <xf numFmtId="182" fontId="22" fillId="0" borderId="105" xfId="0" applyNumberFormat="1" applyFont="1" applyBorder="1" applyAlignment="1" applyProtection="1">
      <alignment horizontal="center" vertical="center"/>
      <protection locked="0"/>
    </xf>
    <xf numFmtId="178" fontId="6" fillId="0" borderId="135" xfId="1" applyNumberFormat="1" applyFont="1" applyFill="1" applyBorder="1" applyAlignment="1" applyProtection="1">
      <alignment horizontal="distributed" vertical="center" wrapText="1"/>
    </xf>
    <xf numFmtId="178" fontId="6" fillId="0" borderId="128" xfId="1" applyNumberFormat="1" applyFont="1" applyFill="1" applyBorder="1" applyAlignment="1" applyProtection="1">
      <alignment horizontal="distributed" vertical="center" wrapText="1"/>
    </xf>
    <xf numFmtId="0" fontId="0" fillId="0" borderId="23" xfId="0" applyBorder="1" applyAlignment="1">
      <alignment horizontal="left" vertical="center"/>
    </xf>
    <xf numFmtId="0" fontId="0" fillId="0" borderId="105" xfId="0" applyBorder="1" applyAlignment="1">
      <alignment horizontal="left" vertical="center"/>
    </xf>
    <xf numFmtId="185" fontId="6" fillId="0" borderId="33" xfId="1" applyNumberFormat="1" applyFont="1" applyFill="1" applyBorder="1" applyAlignment="1" applyProtection="1">
      <alignment vertical="center"/>
    </xf>
    <xf numFmtId="185" fontId="6" fillId="0" borderId="130" xfId="1" applyNumberFormat="1" applyFont="1" applyFill="1" applyBorder="1" applyAlignment="1" applyProtection="1">
      <alignment vertical="center"/>
    </xf>
    <xf numFmtId="178" fontId="6" fillId="0" borderId="133" xfId="1" applyNumberFormat="1" applyFont="1" applyFill="1" applyBorder="1" applyAlignment="1" applyProtection="1">
      <alignment vertical="center"/>
    </xf>
    <xf numFmtId="178" fontId="6" fillId="0" borderId="134" xfId="1" applyNumberFormat="1" applyFont="1" applyFill="1" applyBorder="1" applyAlignment="1" applyProtection="1">
      <alignment vertical="center"/>
    </xf>
    <xf numFmtId="178" fontId="6" fillId="0" borderId="144" xfId="1" applyNumberFormat="1" applyFont="1" applyFill="1" applyBorder="1" applyAlignment="1" applyProtection="1">
      <alignment vertical="center"/>
      <protection locked="0"/>
    </xf>
    <xf numFmtId="178" fontId="6" fillId="0" borderId="145" xfId="1" applyNumberFormat="1" applyFont="1" applyFill="1" applyBorder="1" applyAlignment="1" applyProtection="1">
      <alignment vertical="center"/>
      <protection locked="0"/>
    </xf>
    <xf numFmtId="178" fontId="20" fillId="0" borderId="65" xfId="0" applyNumberFormat="1" applyFont="1" applyBorder="1" applyAlignment="1">
      <alignment horizontal="center" vertical="center"/>
    </xf>
    <xf numFmtId="56" fontId="19" fillId="0" borderId="65" xfId="0" applyNumberFormat="1" applyFont="1" applyBorder="1" applyAlignment="1" applyProtection="1">
      <alignment horizontal="center" vertical="center"/>
      <protection locked="0"/>
    </xf>
    <xf numFmtId="178" fontId="42" fillId="0" borderId="24" xfId="1" applyNumberFormat="1" applyFont="1" applyFill="1" applyBorder="1" applyAlignment="1" applyProtection="1">
      <alignment horizontal="center" vertical="center"/>
    </xf>
    <xf numFmtId="182" fontId="22" fillId="0" borderId="24" xfId="0" applyNumberFormat="1" applyFont="1" applyBorder="1" applyAlignment="1" applyProtection="1">
      <alignment horizontal="center" vertical="center"/>
      <protection locked="0"/>
    </xf>
    <xf numFmtId="178" fontId="6" fillId="0" borderId="139" xfId="1" applyNumberFormat="1" applyFont="1" applyFill="1" applyBorder="1" applyAlignment="1" applyProtection="1">
      <alignment vertical="center"/>
    </xf>
    <xf numFmtId="178" fontId="6" fillId="0" borderId="140" xfId="1" applyNumberFormat="1" applyFont="1" applyFill="1" applyBorder="1" applyAlignment="1" applyProtection="1">
      <alignment vertical="center"/>
    </xf>
    <xf numFmtId="178" fontId="6" fillId="0" borderId="157" xfId="1" applyNumberFormat="1" applyFont="1" applyFill="1" applyBorder="1" applyAlignment="1" applyProtection="1">
      <alignment vertical="center"/>
    </xf>
    <xf numFmtId="178" fontId="6" fillId="0" borderId="142" xfId="1" applyNumberFormat="1" applyFont="1" applyFill="1" applyBorder="1" applyAlignment="1" applyProtection="1">
      <alignment vertical="center"/>
    </xf>
    <xf numFmtId="178" fontId="6" fillId="0" borderId="143" xfId="1" applyNumberFormat="1" applyFont="1" applyFill="1" applyBorder="1" applyAlignment="1" applyProtection="1">
      <alignment vertical="center"/>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105" xfId="0" applyFont="1" applyBorder="1" applyAlignment="1" applyProtection="1">
      <alignment horizontal="center" vertical="center" wrapText="1"/>
      <protection locked="0"/>
    </xf>
    <xf numFmtId="178" fontId="6" fillId="0" borderId="136" xfId="1" applyNumberFormat="1" applyFont="1" applyFill="1" applyBorder="1" applyAlignment="1" applyProtection="1">
      <alignment horizontal="distributed" vertical="center"/>
    </xf>
    <xf numFmtId="0" fontId="34" fillId="0" borderId="70" xfId="0" applyFont="1" applyBorder="1" applyAlignment="1">
      <alignment horizontal="center"/>
    </xf>
    <xf numFmtId="178" fontId="6" fillId="0" borderId="46" xfId="1" applyNumberFormat="1" applyFont="1" applyFill="1" applyBorder="1" applyAlignment="1" applyProtection="1">
      <alignment vertical="center"/>
      <protection locked="0"/>
    </xf>
    <xf numFmtId="178" fontId="6" fillId="0" borderId="67" xfId="1" applyNumberFormat="1" applyFont="1" applyFill="1" applyBorder="1" applyAlignment="1" applyProtection="1">
      <alignment vertical="center"/>
      <protection locked="0"/>
    </xf>
    <xf numFmtId="178" fontId="6" fillId="0" borderId="129" xfId="1" applyNumberFormat="1" applyFont="1" applyFill="1" applyBorder="1" applyAlignment="1" applyProtection="1">
      <alignment vertical="center"/>
      <protection locked="0"/>
    </xf>
    <xf numFmtId="178" fontId="6" fillId="0" borderId="130" xfId="1" applyNumberFormat="1" applyFont="1" applyFill="1" applyBorder="1" applyAlignment="1" applyProtection="1">
      <alignment vertical="center"/>
      <protection locked="0"/>
    </xf>
    <xf numFmtId="178" fontId="6" fillId="0" borderId="25" xfId="1" applyNumberFormat="1" applyFont="1" applyFill="1" applyBorder="1" applyAlignment="1" applyProtection="1">
      <alignment horizontal="distributed" vertical="center" shrinkToFit="1"/>
      <protection locked="0"/>
    </xf>
    <xf numFmtId="178" fontId="6" fillId="0" borderId="25" xfId="1" applyNumberFormat="1" applyFont="1" applyFill="1" applyBorder="1" applyAlignment="1" applyProtection="1">
      <alignment horizontal="distributed" vertical="center" shrinkToFit="1"/>
    </xf>
    <xf numFmtId="178" fontId="6" fillId="0" borderId="32" xfId="1" applyNumberFormat="1" applyFont="1" applyFill="1" applyBorder="1" applyAlignment="1" applyProtection="1">
      <alignment vertical="center"/>
    </xf>
    <xf numFmtId="178" fontId="6" fillId="0" borderId="72" xfId="1" applyNumberFormat="1" applyFont="1" applyFill="1" applyBorder="1" applyAlignment="1" applyProtection="1">
      <alignment horizontal="center" vertical="center"/>
      <protection locked="0"/>
    </xf>
    <xf numFmtId="178" fontId="6" fillId="0" borderId="146" xfId="1" applyNumberFormat="1" applyFont="1" applyFill="1" applyBorder="1" applyAlignment="1" applyProtection="1">
      <alignment horizontal="center" vertical="center"/>
      <protection locked="0"/>
    </xf>
    <xf numFmtId="181" fontId="6" fillId="0" borderId="33" xfId="1" applyNumberFormat="1" applyFont="1" applyFill="1" applyBorder="1" applyAlignment="1" applyProtection="1">
      <alignment vertical="center"/>
    </xf>
    <xf numFmtId="181" fontId="6" fillId="0" borderId="130" xfId="1" applyNumberFormat="1" applyFont="1" applyFill="1" applyBorder="1" applyAlignment="1" applyProtection="1">
      <alignment vertical="center"/>
    </xf>
    <xf numFmtId="185" fontId="6" fillId="0" borderId="32" xfId="1" applyNumberFormat="1" applyFont="1" applyFill="1" applyBorder="1" applyAlignment="1" applyProtection="1">
      <alignment vertical="center"/>
    </xf>
    <xf numFmtId="185" fontId="6" fillId="0" borderId="132" xfId="1" applyNumberFormat="1" applyFont="1" applyFill="1" applyBorder="1" applyAlignment="1" applyProtection="1">
      <alignment vertical="center"/>
    </xf>
    <xf numFmtId="178" fontId="6" fillId="0" borderId="72" xfId="1" applyNumberFormat="1" applyFont="1" applyFill="1" applyBorder="1" applyAlignment="1" applyProtection="1">
      <alignment vertical="center"/>
      <protection locked="0"/>
    </xf>
    <xf numFmtId="178" fontId="6" fillId="0" borderId="147" xfId="1" applyNumberFormat="1" applyFont="1" applyFill="1" applyBorder="1" applyAlignment="1" applyProtection="1">
      <alignment vertical="center"/>
    </xf>
    <xf numFmtId="178" fontId="6" fillId="0" borderId="146" xfId="1" applyNumberFormat="1" applyFont="1" applyFill="1" applyBorder="1" applyAlignment="1" applyProtection="1">
      <alignment vertical="center"/>
    </xf>
    <xf numFmtId="178" fontId="6" fillId="0" borderId="127" xfId="1" applyNumberFormat="1" applyFont="1" applyFill="1" applyBorder="1" applyAlignment="1" applyProtection="1">
      <alignment horizontal="distributed" vertical="center"/>
      <protection locked="0"/>
    </xf>
    <xf numFmtId="178" fontId="6" fillId="0" borderId="128" xfId="1" applyNumberFormat="1" applyFont="1" applyFill="1" applyBorder="1" applyAlignment="1" applyProtection="1">
      <alignment horizontal="distributed" vertical="center"/>
      <protection locked="0"/>
    </xf>
    <xf numFmtId="178" fontId="6" fillId="0" borderId="158" xfId="1" applyNumberFormat="1" applyFont="1" applyFill="1" applyBorder="1" applyAlignment="1" applyProtection="1">
      <alignment vertical="center"/>
    </xf>
    <xf numFmtId="178" fontId="6" fillId="0" borderId="159" xfId="1" applyNumberFormat="1" applyFont="1" applyFill="1" applyBorder="1" applyAlignment="1" applyProtection="1">
      <alignment vertical="center"/>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181" fontId="6" fillId="0" borderId="32" xfId="1" applyNumberFormat="1" applyFont="1" applyFill="1" applyBorder="1" applyAlignment="1" applyProtection="1">
      <alignment vertical="center"/>
    </xf>
    <xf numFmtId="181" fontId="6" fillId="0" borderId="132" xfId="1" applyNumberFormat="1" applyFont="1" applyFill="1" applyBorder="1" applyAlignment="1" applyProtection="1">
      <alignment vertical="center"/>
    </xf>
    <xf numFmtId="178" fontId="6" fillId="0" borderId="162" xfId="1" applyNumberFormat="1" applyFont="1" applyFill="1" applyBorder="1" applyAlignment="1" applyProtection="1">
      <alignment vertical="center"/>
    </xf>
    <xf numFmtId="181" fontId="6" fillId="0" borderId="157" xfId="1" applyNumberFormat="1" applyFont="1" applyFill="1" applyBorder="1" applyAlignment="1" applyProtection="1">
      <alignment vertical="center"/>
    </xf>
    <xf numFmtId="181" fontId="6" fillId="0" borderId="142" xfId="1" applyNumberFormat="1" applyFont="1" applyFill="1" applyBorder="1" applyAlignment="1" applyProtection="1">
      <alignment vertical="center"/>
    </xf>
    <xf numFmtId="178" fontId="6" fillId="0" borderId="149" xfId="1" applyNumberFormat="1" applyFont="1" applyFill="1" applyBorder="1" applyAlignment="1" applyProtection="1">
      <alignment vertical="center"/>
    </xf>
    <xf numFmtId="178" fontId="6" fillId="0" borderId="30" xfId="1" applyNumberFormat="1" applyFont="1" applyFill="1" applyBorder="1" applyAlignment="1" applyProtection="1">
      <alignment vertical="center"/>
      <protection locked="0"/>
    </xf>
    <xf numFmtId="178" fontId="6" fillId="0" borderId="25" xfId="1" applyNumberFormat="1" applyFont="1" applyFill="1" applyBorder="1" applyAlignment="1" applyProtection="1">
      <alignment vertical="center"/>
      <protection locked="0"/>
    </xf>
    <xf numFmtId="181" fontId="6" fillId="0" borderId="33" xfId="1" applyNumberFormat="1" applyFont="1" applyFill="1" applyBorder="1" applyAlignment="1" applyProtection="1">
      <alignment vertical="center"/>
      <protection locked="0"/>
    </xf>
    <xf numFmtId="181" fontId="6" fillId="0" borderId="130" xfId="1" applyNumberFormat="1" applyFont="1" applyFill="1" applyBorder="1" applyAlignment="1" applyProtection="1">
      <alignment vertical="center"/>
      <protection locked="0"/>
    </xf>
    <xf numFmtId="178" fontId="6" fillId="0" borderId="141" xfId="1" applyNumberFormat="1" applyFont="1" applyFill="1" applyBorder="1" applyAlignment="1" applyProtection="1">
      <alignment vertical="center"/>
    </xf>
    <xf numFmtId="178" fontId="6" fillId="0" borderId="40" xfId="1" applyNumberFormat="1" applyFont="1" applyFill="1" applyBorder="1" applyAlignment="1" applyProtection="1">
      <alignment horizontal="distributed" vertical="center"/>
    </xf>
    <xf numFmtId="178" fontId="6" fillId="0" borderId="160" xfId="1" applyNumberFormat="1" applyFont="1" applyFill="1" applyBorder="1" applyAlignment="1" applyProtection="1">
      <alignment vertical="center"/>
    </xf>
    <xf numFmtId="178" fontId="6" fillId="0" borderId="16" xfId="1" applyNumberFormat="1" applyFont="1" applyFill="1" applyBorder="1" applyAlignment="1" applyProtection="1">
      <alignment vertical="center"/>
    </xf>
    <xf numFmtId="178" fontId="6" fillId="0" borderId="35" xfId="1" applyNumberFormat="1" applyFont="1" applyFill="1" applyBorder="1" applyAlignment="1" applyProtection="1">
      <alignment vertical="center"/>
    </xf>
    <xf numFmtId="178" fontId="6" fillId="0" borderId="161" xfId="1" applyNumberFormat="1" applyFont="1" applyFill="1" applyBorder="1" applyAlignment="1" applyProtection="1">
      <alignment vertical="center"/>
      <protection locked="0"/>
    </xf>
    <xf numFmtId="178" fontId="6" fillId="0" borderId="36" xfId="1" applyNumberFormat="1" applyFont="1" applyFill="1" applyBorder="1" applyAlignment="1" applyProtection="1">
      <alignment vertical="center"/>
    </xf>
    <xf numFmtId="178" fontId="2" fillId="0" borderId="40" xfId="1" applyNumberFormat="1" applyFont="1" applyFill="1" applyBorder="1" applyAlignment="1" applyProtection="1">
      <alignment horizontal="distributed" vertical="center" shrinkToFit="1"/>
    </xf>
    <xf numFmtId="178" fontId="6" fillId="0" borderId="38" xfId="1" applyNumberFormat="1" applyFont="1" applyFill="1" applyBorder="1" applyAlignment="1" applyProtection="1">
      <alignment horizontal="distributed" vertical="center" shrinkToFit="1"/>
    </xf>
    <xf numFmtId="178" fontId="6" fillId="0" borderId="163" xfId="1" applyNumberFormat="1" applyFont="1" applyFill="1" applyBorder="1" applyAlignment="1" applyProtection="1">
      <alignment vertical="center"/>
      <protection locked="0"/>
    </xf>
    <xf numFmtId="178" fontId="6" fillId="0" borderId="19" xfId="1" applyNumberFormat="1" applyFont="1" applyFill="1" applyBorder="1" applyAlignment="1" applyProtection="1">
      <alignment horizontal="center" vertical="center"/>
    </xf>
    <xf numFmtId="181" fontId="6" fillId="0" borderId="72" xfId="1" applyNumberFormat="1" applyFont="1" applyFill="1" applyBorder="1" applyAlignment="1" applyProtection="1">
      <alignment vertical="center"/>
      <protection locked="0"/>
    </xf>
    <xf numFmtId="181" fontId="6" fillId="0" borderId="146"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vertical="center"/>
      <protection locked="0"/>
    </xf>
    <xf numFmtId="178" fontId="6" fillId="0" borderId="54" xfId="1" applyNumberFormat="1" applyFont="1" applyFill="1" applyBorder="1" applyAlignment="1" applyProtection="1">
      <alignment vertical="center"/>
    </xf>
    <xf numFmtId="178" fontId="6" fillId="0" borderId="59" xfId="1" applyNumberFormat="1" applyFont="1" applyFill="1" applyBorder="1" applyAlignment="1" applyProtection="1">
      <alignment vertical="center"/>
    </xf>
    <xf numFmtId="178" fontId="6" fillId="0" borderId="45" xfId="1" applyNumberFormat="1" applyFont="1" applyFill="1" applyBorder="1" applyAlignment="1" applyProtection="1">
      <alignment horizontal="distributed" vertical="center"/>
      <protection locked="0"/>
    </xf>
    <xf numFmtId="0" fontId="34" fillId="0" borderId="0" xfId="0" applyFont="1" applyAlignment="1">
      <alignment horizontal="center"/>
    </xf>
    <xf numFmtId="178" fontId="6" fillId="0" borderId="43" xfId="1" applyNumberFormat="1" applyFont="1" applyFill="1" applyBorder="1" applyAlignment="1" applyProtection="1">
      <alignment horizontal="distributed" vertical="center"/>
    </xf>
    <xf numFmtId="178" fontId="6" fillId="0" borderId="48" xfId="1" applyNumberFormat="1" applyFont="1" applyFill="1" applyBorder="1" applyAlignment="1" applyProtection="1">
      <alignment horizontal="distributed" vertical="center"/>
      <protection locked="0"/>
    </xf>
    <xf numFmtId="181" fontId="6" fillId="0" borderId="72" xfId="1" applyNumberFormat="1" applyFont="1" applyFill="1" applyBorder="1" applyAlignment="1" applyProtection="1">
      <alignment horizontal="center" vertical="center"/>
      <protection locked="0"/>
    </xf>
    <xf numFmtId="181" fontId="6" fillId="0" borderId="146" xfId="1" applyNumberFormat="1" applyFont="1" applyFill="1" applyBorder="1" applyAlignment="1" applyProtection="1">
      <alignment horizontal="center" vertical="center"/>
      <protection locked="0"/>
    </xf>
    <xf numFmtId="178" fontId="6" fillId="0" borderId="55" xfId="1" applyNumberFormat="1" applyFont="1" applyFill="1" applyBorder="1" applyAlignment="1" applyProtection="1">
      <alignment vertical="center"/>
    </xf>
    <xf numFmtId="181" fontId="6" fillId="0" borderId="158" xfId="1" applyNumberFormat="1" applyFont="1" applyFill="1" applyBorder="1" applyAlignment="1" applyProtection="1">
      <alignment vertical="center"/>
    </xf>
    <xf numFmtId="181" fontId="6" fillId="0" borderId="159" xfId="1" applyNumberFormat="1" applyFont="1" applyFill="1" applyBorder="1" applyAlignment="1" applyProtection="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dds-web.com/index.html"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4</xdr:col>
      <xdr:colOff>886647</xdr:colOff>
      <xdr:row>0</xdr:row>
      <xdr:rowOff>80608</xdr:rowOff>
    </xdr:from>
    <xdr:ext cx="8139350" cy="623565"/>
    <xdr:sp macro="" textlink="">
      <xdr:nvSpPr>
        <xdr:cNvPr id="3" name="正方形/長方形 2">
          <a:extLst>
            <a:ext uri="{FF2B5EF4-FFF2-40B4-BE49-F238E27FC236}">
              <a16:creationId xmlns:a16="http://schemas.microsoft.com/office/drawing/2014/main" xmlns="" id="{00000000-0008-0000-0000-000003000000}"/>
            </a:ext>
          </a:extLst>
        </xdr:cNvPr>
        <xdr:cNvSpPr/>
      </xdr:nvSpPr>
      <xdr:spPr>
        <a:xfrm>
          <a:off x="3172647" y="72988"/>
          <a:ext cx="7921371" cy="626962"/>
        </a:xfrm>
        <a:prstGeom prst="rect">
          <a:avLst/>
        </a:prstGeom>
        <a:noFill/>
      </xdr:spPr>
      <xdr:txBody>
        <a:bodyPr wrap="square" lIns="91440" tIns="45720" rIns="91440" bIns="45720">
          <a:noAutofit/>
        </a:bodyPr>
        <a:lstStyle/>
        <a:p>
          <a:pPr algn="ctr" rtl="0">
            <a:defRPr sz="1000"/>
          </a:pPr>
          <a:r>
            <a:rPr lang="ja-JP" altLang="en-US" sz="3600" b="0" i="0" u="none" strike="noStrike" baseline="0">
              <a:solidFill>
                <a:srgbClr val="0070C0"/>
              </a:solidFill>
              <a:latin typeface="HGS創英角ｺﾞｼｯｸUB" pitchFamily="50" charset="-128"/>
              <a:ea typeface="HGS創英角ｺﾞｼｯｸUB" pitchFamily="50" charset="-128"/>
            </a:rPr>
            <a:t>中日新聞の月２回全域配布サービス</a:t>
          </a:r>
        </a:p>
      </xdr:txBody>
    </xdr:sp>
    <xdr:clientData/>
  </xdr:oneCellAnchor>
  <xdr:twoCellAnchor editAs="oneCell">
    <xdr:from>
      <xdr:col>3</xdr:col>
      <xdr:colOff>390525</xdr:colOff>
      <xdr:row>0</xdr:row>
      <xdr:rowOff>209550</xdr:rowOff>
    </xdr:from>
    <xdr:to>
      <xdr:col>5</xdr:col>
      <xdr:colOff>85725</xdr:colOff>
      <xdr:row>2</xdr:row>
      <xdr:rowOff>209550</xdr:rowOff>
    </xdr:to>
    <xdr:pic>
      <xdr:nvPicPr>
        <xdr:cNvPr id="21764" name="Picture 12" descr="CDDSロゴ">
          <a:hlinkClick xmlns:r="http://schemas.openxmlformats.org/officeDocument/2006/relationships" r:id="rId1"/>
          <a:extLst>
            <a:ext uri="{FF2B5EF4-FFF2-40B4-BE49-F238E27FC236}">
              <a16:creationId xmlns:a16="http://schemas.microsoft.com/office/drawing/2014/main" xmlns="" id="{00000000-0008-0000-0000-0000045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209550"/>
          <a:ext cx="17430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390525</xdr:colOff>
      <xdr:row>2</xdr:row>
      <xdr:rowOff>257175</xdr:rowOff>
    </xdr:from>
    <xdr:to>
      <xdr:col>3</xdr:col>
      <xdr:colOff>581025</xdr:colOff>
      <xdr:row>4</xdr:row>
      <xdr:rowOff>142875</xdr:rowOff>
    </xdr:to>
    <xdr:sp macro="" textlink="">
      <xdr:nvSpPr>
        <xdr:cNvPr id="21765" name="正方形/長方形 4">
          <a:extLst>
            <a:ext uri="{FF2B5EF4-FFF2-40B4-BE49-F238E27FC236}">
              <a16:creationId xmlns:a16="http://schemas.microsoft.com/office/drawing/2014/main" xmlns="" id="{00000000-0008-0000-0000-000005550000}"/>
            </a:ext>
          </a:extLst>
        </xdr:cNvPr>
        <xdr:cNvSpPr>
          <a:spLocks noChangeArrowheads="1"/>
        </xdr:cNvSpPr>
      </xdr:nvSpPr>
      <xdr:spPr bwMode="auto">
        <a:xfrm>
          <a:off x="2162175" y="809625"/>
          <a:ext cx="190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47037</xdr:colOff>
      <xdr:row>4</xdr:row>
      <xdr:rowOff>2963</xdr:rowOff>
    </xdr:from>
    <xdr:ext cx="9971818" cy="493029"/>
    <xdr:sp macro="" textlink="">
      <xdr:nvSpPr>
        <xdr:cNvPr id="6" name="正方形/長方形 5">
          <a:extLst>
            <a:ext uri="{FF2B5EF4-FFF2-40B4-BE49-F238E27FC236}">
              <a16:creationId xmlns:a16="http://schemas.microsoft.com/office/drawing/2014/main" xmlns="" id="{00000000-0008-0000-0000-000006000000}"/>
            </a:ext>
          </a:extLst>
        </xdr:cNvPr>
        <xdr:cNvSpPr/>
      </xdr:nvSpPr>
      <xdr:spPr>
        <a:xfrm>
          <a:off x="900477" y="1090083"/>
          <a:ext cx="9915689" cy="502003"/>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2400" b="1" i="0"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中日新聞未読者宅にもチラシをお届けできる有効でお得なサービスです！</a:t>
          </a:r>
        </a:p>
      </xdr:txBody>
    </xdr:sp>
    <xdr:clientData/>
  </xdr:oneCellAnchor>
  <xdr:twoCellAnchor editAs="oneCell">
    <xdr:from>
      <xdr:col>20</xdr:col>
      <xdr:colOff>504825</xdr:colOff>
      <xdr:row>4</xdr:row>
      <xdr:rowOff>9525</xdr:rowOff>
    </xdr:from>
    <xdr:to>
      <xdr:col>21</xdr:col>
      <xdr:colOff>504825</xdr:colOff>
      <xdr:row>6</xdr:row>
      <xdr:rowOff>219075</xdr:rowOff>
    </xdr:to>
    <xdr:pic>
      <xdr:nvPicPr>
        <xdr:cNvPr id="21767" name="図 10">
          <a:extLst>
            <a:ext uri="{FF2B5EF4-FFF2-40B4-BE49-F238E27FC236}">
              <a16:creationId xmlns:a16="http://schemas.microsoft.com/office/drawing/2014/main" xmlns="" id="{00000000-0008-0000-0000-0000075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rot="-773562">
          <a:off x="15078075" y="1019175"/>
          <a:ext cx="7239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1057275</xdr:colOff>
      <xdr:row>0</xdr:row>
      <xdr:rowOff>219075</xdr:rowOff>
    </xdr:from>
    <xdr:to>
      <xdr:col>20</xdr:col>
      <xdr:colOff>504825</xdr:colOff>
      <xdr:row>6</xdr:row>
      <xdr:rowOff>161925</xdr:rowOff>
    </xdr:to>
    <xdr:pic>
      <xdr:nvPicPr>
        <xdr:cNvPr id="21768" name="図 15">
          <a:extLst>
            <a:ext uri="{FF2B5EF4-FFF2-40B4-BE49-F238E27FC236}">
              <a16:creationId xmlns:a16="http://schemas.microsoft.com/office/drawing/2014/main" xmlns="" id="{00000000-0008-0000-0000-0000085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592175" y="219075"/>
          <a:ext cx="1485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428625</xdr:colOff>
      <xdr:row>25</xdr:row>
      <xdr:rowOff>76200</xdr:rowOff>
    </xdr:from>
    <xdr:to>
      <xdr:col>8</xdr:col>
      <xdr:colOff>638175</xdr:colOff>
      <xdr:row>27</xdr:row>
      <xdr:rowOff>0</xdr:rowOff>
    </xdr:to>
    <xdr:pic>
      <xdr:nvPicPr>
        <xdr:cNvPr id="24597" name="図 1">
          <a:extLst>
            <a:ext uri="{FF2B5EF4-FFF2-40B4-BE49-F238E27FC236}">
              <a16:creationId xmlns:a16="http://schemas.microsoft.com/office/drawing/2014/main" xmlns="" id="{00000000-0008-0000-0100-0000156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3150" y="7429500"/>
          <a:ext cx="1981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9799</xdr:colOff>
      <xdr:row>3</xdr:row>
      <xdr:rowOff>7832</xdr:rowOff>
    </xdr:from>
    <xdr:to>
      <xdr:col>6</xdr:col>
      <xdr:colOff>953</xdr:colOff>
      <xdr:row>5</xdr:row>
      <xdr:rowOff>198</xdr:rowOff>
    </xdr:to>
    <xdr:cxnSp macro="">
      <xdr:nvCxnSpPr>
        <xdr:cNvPr id="3" name="直線コネクタ 2">
          <a:extLst>
            <a:ext uri="{FF2B5EF4-FFF2-40B4-BE49-F238E27FC236}">
              <a16:creationId xmlns:a16="http://schemas.microsoft.com/office/drawing/2014/main" xmlns="" id="{00000000-0008-0000-0100-000003000000}"/>
            </a:ext>
          </a:extLst>
        </xdr:cNvPr>
        <xdr:cNvCxnSpPr/>
      </xdr:nvCxnSpPr>
      <xdr:spPr>
        <a:xfrm>
          <a:off x="9799" y="731732"/>
          <a:ext cx="5152112" cy="70095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22</xdr:row>
      <xdr:rowOff>142875</xdr:rowOff>
    </xdr:from>
    <xdr:to>
      <xdr:col>1</xdr:col>
      <xdr:colOff>657225</xdr:colOff>
      <xdr:row>26</xdr:row>
      <xdr:rowOff>0</xdr:rowOff>
    </xdr:to>
    <xdr:pic>
      <xdr:nvPicPr>
        <xdr:cNvPr id="1623" name="Picture 1" descr="cdds_rogo">
          <a:extLst>
            <a:ext uri="{FF2B5EF4-FFF2-40B4-BE49-F238E27FC236}">
              <a16:creationId xmlns:a16="http://schemas.microsoft.com/office/drawing/2014/main" xmlns="" id="{00000000-0008-0000-0400-000057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515100"/>
          <a:ext cx="14097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X39"/>
  <sheetViews>
    <sheetView view="pageBreakPreview" zoomScale="90" zoomScaleNormal="100" zoomScaleSheetLayoutView="90" workbookViewId="0">
      <selection activeCell="K43" sqref="K43"/>
    </sheetView>
  </sheetViews>
  <sheetFormatPr defaultColWidth="9" defaultRowHeight="21.75" customHeight="1"/>
  <cols>
    <col min="1" max="2" width="7.375" style="18" customWidth="1"/>
    <col min="3" max="3" width="8.5" style="18" customWidth="1"/>
    <col min="4" max="4" width="14.125" style="18" customWidth="1"/>
    <col min="5" max="5" width="12.75" style="18" customWidth="1"/>
    <col min="6" max="6" width="5.125" style="18" customWidth="1"/>
    <col min="7" max="7" width="8.5" style="18" customWidth="1"/>
    <col min="8" max="8" width="14.125" style="18" customWidth="1"/>
    <col min="9" max="9" width="12.75" style="18" customWidth="1"/>
    <col min="10" max="12" width="5.75" style="18" customWidth="1"/>
    <col min="13" max="13" width="7.375" style="18" customWidth="1"/>
    <col min="14" max="14" width="8.5" style="18" customWidth="1"/>
    <col min="15" max="15" width="14.125" style="18" customWidth="1"/>
    <col min="16" max="16" width="12.75" style="18" customWidth="1"/>
    <col min="17" max="17" width="5.25" style="18" customWidth="1"/>
    <col min="18" max="18" width="8.625" style="18" customWidth="1"/>
    <col min="19" max="19" width="14.125" style="18" customWidth="1"/>
    <col min="20" max="20" width="12.625" style="18" customWidth="1"/>
    <col min="21" max="21" width="9.5" style="18" customWidth="1"/>
    <col min="22" max="16384" width="9" style="18"/>
  </cols>
  <sheetData>
    <row r="3" spans="2:21" ht="21.75" customHeight="1">
      <c r="I3" s="140"/>
    </row>
    <row r="4" spans="2:21" ht="14.25" customHeight="1"/>
    <row r="6" spans="2:21" s="142" customFormat="1" ht="21.75" customHeight="1">
      <c r="C6" s="141"/>
      <c r="D6" s="141"/>
    </row>
    <row r="7" spans="2:21" s="142" customFormat="1" ht="21.75" customHeight="1">
      <c r="C7" s="143"/>
      <c r="E7" s="144" t="s">
        <v>304</v>
      </c>
      <c r="F7" s="143"/>
      <c r="G7" s="143"/>
      <c r="H7" s="143"/>
      <c r="I7" s="143"/>
      <c r="J7" s="143"/>
      <c r="K7" s="143"/>
      <c r="L7" s="143"/>
      <c r="M7" s="143"/>
    </row>
    <row r="8" spans="2:21" s="142" customFormat="1" ht="21.75" customHeight="1">
      <c r="E8" s="144" t="s">
        <v>298</v>
      </c>
      <c r="F8" s="144"/>
      <c r="G8" s="144"/>
      <c r="H8" s="144"/>
      <c r="I8" s="144"/>
    </row>
    <row r="9" spans="2:21" s="142" customFormat="1" ht="15" customHeight="1">
      <c r="D9" s="144"/>
      <c r="E9" s="144"/>
      <c r="F9" s="144"/>
      <c r="G9" s="144"/>
      <c r="H9" s="144"/>
      <c r="I9" s="144"/>
    </row>
    <row r="10" spans="2:21" s="144" customFormat="1" ht="21">
      <c r="B10" s="408" t="s">
        <v>336</v>
      </c>
      <c r="C10" s="408"/>
      <c r="D10" s="408"/>
      <c r="E10" s="408"/>
      <c r="F10" s="408"/>
      <c r="G10" s="408"/>
      <c r="H10" s="408"/>
      <c r="I10" s="408"/>
      <c r="J10" s="408"/>
      <c r="K10" s="408"/>
      <c r="L10" s="408"/>
      <c r="M10" s="408"/>
      <c r="N10" s="408"/>
      <c r="O10" s="408"/>
      <c r="P10" s="408"/>
      <c r="Q10" s="408"/>
      <c r="R10" s="408"/>
      <c r="S10" s="408"/>
      <c r="T10" s="408"/>
      <c r="U10" s="408"/>
    </row>
    <row r="11" spans="2:21" s="144" customFormat="1" ht="26.25" customHeight="1">
      <c r="B11" s="145"/>
      <c r="C11" s="145"/>
      <c r="D11" s="145"/>
      <c r="E11" s="145"/>
      <c r="F11" s="145"/>
      <c r="G11" s="145"/>
      <c r="H11" s="145"/>
      <c r="I11" s="145"/>
      <c r="J11" s="145"/>
      <c r="K11" s="145"/>
      <c r="L11" s="145"/>
      <c r="M11" s="145"/>
      <c r="N11" s="145"/>
      <c r="O11" s="145"/>
      <c r="P11" s="145"/>
      <c r="Q11" s="145"/>
      <c r="R11" s="145"/>
      <c r="S11" s="145"/>
      <c r="T11" s="145"/>
      <c r="U11" s="145"/>
    </row>
    <row r="12" spans="2:21" s="144" customFormat="1" ht="7.5" customHeight="1"/>
    <row r="13" spans="2:21" s="144" customFormat="1" ht="21.75" customHeight="1">
      <c r="C13" s="409" t="s">
        <v>350</v>
      </c>
      <c r="D13" s="409"/>
      <c r="E13" s="409"/>
      <c r="K13" s="314"/>
      <c r="N13" s="409" t="s">
        <v>351</v>
      </c>
      <c r="O13" s="409"/>
      <c r="P13" s="409"/>
      <c r="S13" s="146"/>
      <c r="T13" s="146"/>
      <c r="U13" s="146"/>
    </row>
    <row r="14" spans="2:21" s="144" customFormat="1" ht="21.75" customHeight="1">
      <c r="K14" s="314"/>
      <c r="R14" s="146"/>
      <c r="U14" s="146"/>
    </row>
    <row r="15" spans="2:21" s="144" customFormat="1" ht="21.75" customHeight="1">
      <c r="C15" s="147" t="s">
        <v>361</v>
      </c>
      <c r="D15" s="148"/>
      <c r="E15" s="148"/>
      <c r="F15" s="148"/>
      <c r="G15" s="148"/>
      <c r="H15" s="148"/>
      <c r="I15" s="149"/>
      <c r="J15" s="149"/>
      <c r="K15" s="314"/>
      <c r="M15" s="149"/>
      <c r="N15" s="147" t="s">
        <v>301</v>
      </c>
      <c r="O15" s="150"/>
      <c r="P15" s="150"/>
      <c r="Q15" s="150"/>
      <c r="R15" s="150"/>
      <c r="U15" s="146"/>
    </row>
    <row r="16" spans="2:21" s="144" customFormat="1" ht="21.75" customHeight="1">
      <c r="C16" s="151" t="s">
        <v>362</v>
      </c>
      <c r="D16" s="152"/>
      <c r="E16" s="152"/>
      <c r="F16" s="152"/>
      <c r="G16" s="152"/>
      <c r="H16" s="152"/>
      <c r="I16" s="149"/>
      <c r="J16" s="149"/>
      <c r="K16" s="314"/>
      <c r="M16" s="149"/>
      <c r="N16" s="147" t="s">
        <v>421</v>
      </c>
      <c r="O16" s="150"/>
      <c r="P16" s="150"/>
      <c r="Q16" s="150"/>
      <c r="R16" s="150"/>
      <c r="U16" s="146"/>
    </row>
    <row r="17" spans="2:24" s="144" customFormat="1" ht="21.75" customHeight="1">
      <c r="D17" s="148"/>
      <c r="E17" s="148"/>
      <c r="F17" s="148"/>
      <c r="G17" s="148"/>
      <c r="H17" s="148"/>
      <c r="I17" s="149"/>
      <c r="J17" s="149"/>
      <c r="K17" s="314"/>
      <c r="M17" s="149"/>
      <c r="N17" s="147" t="s">
        <v>422</v>
      </c>
      <c r="O17" s="150"/>
      <c r="P17" s="150"/>
      <c r="Q17" s="150"/>
      <c r="R17" s="150"/>
      <c r="U17" s="146"/>
    </row>
    <row r="18" spans="2:24" s="144" customFormat="1" ht="21.75" customHeight="1">
      <c r="C18" s="150" t="s">
        <v>306</v>
      </c>
      <c r="D18" s="148"/>
      <c r="E18" s="148"/>
      <c r="F18" s="148"/>
      <c r="G18" s="148"/>
      <c r="H18" s="148"/>
      <c r="I18" s="149"/>
      <c r="J18" s="149"/>
      <c r="K18" s="314"/>
      <c r="M18" s="149"/>
      <c r="N18" s="150" t="s">
        <v>306</v>
      </c>
      <c r="O18" s="150"/>
      <c r="P18" s="150"/>
      <c r="Q18" s="150"/>
      <c r="R18" s="150"/>
      <c r="U18" s="146"/>
    </row>
    <row r="19" spans="2:24" s="144" customFormat="1" ht="21.75" customHeight="1">
      <c r="C19" s="150" t="s">
        <v>297</v>
      </c>
      <c r="K19" s="314"/>
      <c r="N19" s="150" t="s">
        <v>297</v>
      </c>
      <c r="O19" s="150"/>
      <c r="P19" s="150"/>
      <c r="Q19" s="150"/>
      <c r="R19" s="150"/>
      <c r="U19" s="146"/>
    </row>
    <row r="20" spans="2:24" s="144" customFormat="1" ht="14.25" customHeight="1">
      <c r="K20" s="314"/>
      <c r="O20" s="150"/>
      <c r="P20" s="150"/>
      <c r="Q20" s="150"/>
      <c r="R20" s="150"/>
      <c r="U20" s="146"/>
    </row>
    <row r="21" spans="2:24" s="144" customFormat="1" ht="21.75" customHeight="1">
      <c r="C21" s="410" t="s">
        <v>392</v>
      </c>
      <c r="D21" s="410"/>
      <c r="E21" s="410"/>
      <c r="F21" s="410"/>
      <c r="G21" s="410"/>
      <c r="H21" s="153"/>
      <c r="I21" s="154"/>
      <c r="K21" s="314"/>
      <c r="N21" s="410" t="s">
        <v>392</v>
      </c>
      <c r="O21" s="410"/>
      <c r="P21" s="410"/>
      <c r="Q21" s="410"/>
      <c r="R21" s="410"/>
      <c r="U21" s="146"/>
    </row>
    <row r="22" spans="2:24" s="144" customFormat="1" ht="21.75" customHeight="1">
      <c r="C22" s="18" t="s">
        <v>312</v>
      </c>
      <c r="D22" s="48"/>
      <c r="E22" s="48"/>
      <c r="F22" s="48"/>
      <c r="G22" s="48"/>
      <c r="J22" s="154"/>
      <c r="K22" s="314"/>
      <c r="M22" s="154"/>
      <c r="N22" s="18" t="s">
        <v>314</v>
      </c>
      <c r="O22" s="48"/>
    </row>
    <row r="23" spans="2:24" s="154" customFormat="1" ht="21.75" customHeight="1">
      <c r="C23" s="18" t="s">
        <v>313</v>
      </c>
      <c r="D23" s="18"/>
      <c r="E23" s="18"/>
      <c r="F23" s="18"/>
      <c r="G23" s="18"/>
      <c r="K23" s="315"/>
      <c r="N23" s="18" t="s">
        <v>315</v>
      </c>
      <c r="O23" s="18"/>
      <c r="P23" s="144"/>
      <c r="Q23" s="144"/>
      <c r="R23" s="144"/>
      <c r="S23" s="144"/>
      <c r="T23" s="144"/>
      <c r="U23" s="84"/>
    </row>
    <row r="24" spans="2:24" s="154" customFormat="1" ht="21.75" customHeight="1">
      <c r="B24" s="310"/>
      <c r="C24" s="228"/>
      <c r="D24" s="228"/>
      <c r="E24" s="229"/>
      <c r="F24" s="230"/>
      <c r="G24" s="228"/>
      <c r="H24" s="228"/>
      <c r="I24" s="229"/>
      <c r="K24" s="315"/>
      <c r="M24" s="228"/>
      <c r="N24" s="228"/>
      <c r="O24" s="228"/>
      <c r="P24" s="229"/>
      <c r="Q24" s="230"/>
      <c r="R24" s="228"/>
      <c r="S24" s="228"/>
      <c r="T24" s="229"/>
      <c r="U24" s="313"/>
      <c r="V24" s="231"/>
      <c r="W24" s="231"/>
      <c r="X24" s="231"/>
    </row>
    <row r="25" spans="2:24" s="144" customFormat="1" ht="21.75" customHeight="1">
      <c r="B25" s="227" t="s">
        <v>382</v>
      </c>
      <c r="C25" s="402" t="s">
        <v>384</v>
      </c>
      <c r="D25" s="402" t="s">
        <v>386</v>
      </c>
      <c r="E25" s="403" t="s">
        <v>387</v>
      </c>
      <c r="F25" s="157"/>
      <c r="G25" s="402" t="s">
        <v>385</v>
      </c>
      <c r="H25" s="403" t="s">
        <v>390</v>
      </c>
      <c r="I25" s="403" t="s">
        <v>383</v>
      </c>
      <c r="K25" s="314"/>
      <c r="M25" s="227" t="s">
        <v>382</v>
      </c>
      <c r="N25" s="402" t="s">
        <v>384</v>
      </c>
      <c r="O25" s="403" t="s">
        <v>388</v>
      </c>
      <c r="P25" s="403" t="s">
        <v>389</v>
      </c>
      <c r="Q25" s="157"/>
      <c r="R25" s="402" t="s">
        <v>385</v>
      </c>
      <c r="S25" s="402" t="s">
        <v>355</v>
      </c>
      <c r="T25" s="403" t="s">
        <v>356</v>
      </c>
    </row>
    <row r="26" spans="2:24" s="144" customFormat="1" ht="21.75" customHeight="1">
      <c r="C26" s="155" t="s">
        <v>394</v>
      </c>
      <c r="D26" s="155" t="s">
        <v>393</v>
      </c>
      <c r="E26" s="157" t="s">
        <v>395</v>
      </c>
      <c r="G26" s="155" t="s">
        <v>398</v>
      </c>
      <c r="H26" s="155" t="s">
        <v>386</v>
      </c>
      <c r="I26" s="156" t="s">
        <v>387</v>
      </c>
      <c r="K26" s="314"/>
      <c r="N26" s="155" t="s">
        <v>394</v>
      </c>
      <c r="O26" s="155" t="s">
        <v>396</v>
      </c>
      <c r="P26" s="157" t="s">
        <v>397</v>
      </c>
      <c r="R26" s="155" t="s">
        <v>398</v>
      </c>
      <c r="S26" s="155" t="s">
        <v>388</v>
      </c>
      <c r="T26" s="156" t="s">
        <v>389</v>
      </c>
    </row>
    <row r="27" spans="2:24" s="144" customFormat="1" ht="21.75" customHeight="1">
      <c r="B27" s="316" t="s">
        <v>420</v>
      </c>
      <c r="C27" s="155" t="s">
        <v>399</v>
      </c>
      <c r="D27" s="404" t="s">
        <v>400</v>
      </c>
      <c r="E27" s="404"/>
      <c r="G27" s="155" t="s">
        <v>403</v>
      </c>
      <c r="H27" s="155" t="s">
        <v>406</v>
      </c>
      <c r="I27" s="156" t="s">
        <v>407</v>
      </c>
      <c r="K27" s="314"/>
      <c r="N27" s="155" t="s">
        <v>399</v>
      </c>
      <c r="O27" s="155" t="s">
        <v>401</v>
      </c>
      <c r="P27" s="156" t="s">
        <v>402</v>
      </c>
      <c r="R27" s="155" t="s">
        <v>403</v>
      </c>
      <c r="S27" s="155" t="s">
        <v>404</v>
      </c>
      <c r="T27" s="156" t="s">
        <v>405</v>
      </c>
    </row>
    <row r="28" spans="2:24" s="144" customFormat="1" ht="21.75" customHeight="1">
      <c r="C28" s="155" t="s">
        <v>408</v>
      </c>
      <c r="D28" s="155" t="s">
        <v>409</v>
      </c>
      <c r="E28" s="156" t="s">
        <v>410</v>
      </c>
      <c r="G28" s="155" t="s">
        <v>413</v>
      </c>
      <c r="H28" s="155" t="s">
        <v>416</v>
      </c>
      <c r="I28" s="156" t="s">
        <v>417</v>
      </c>
      <c r="K28" s="314"/>
      <c r="N28" s="155" t="s">
        <v>408</v>
      </c>
      <c r="O28" s="155" t="s">
        <v>411</v>
      </c>
      <c r="P28" s="156" t="s">
        <v>412</v>
      </c>
      <c r="R28" s="155" t="s">
        <v>413</v>
      </c>
      <c r="S28" s="155" t="s">
        <v>414</v>
      </c>
      <c r="T28" s="156" t="s">
        <v>415</v>
      </c>
    </row>
    <row r="29" spans="2:24" s="144" customFormat="1" ht="21.75" customHeight="1">
      <c r="B29" s="230"/>
      <c r="C29" s="228" t="s">
        <v>418</v>
      </c>
      <c r="D29" s="228" t="s">
        <v>406</v>
      </c>
      <c r="E29" s="229" t="s">
        <v>407</v>
      </c>
      <c r="F29" s="311" t="s">
        <v>435</v>
      </c>
      <c r="G29" s="312"/>
      <c r="H29" s="312"/>
      <c r="I29" s="228"/>
      <c r="J29" s="230"/>
      <c r="K29" s="318"/>
      <c r="L29" s="230"/>
      <c r="M29" s="317" t="s">
        <v>420</v>
      </c>
      <c r="N29" s="228" t="s">
        <v>418</v>
      </c>
      <c r="O29" s="405" t="s">
        <v>419</v>
      </c>
      <c r="P29" s="405"/>
      <c r="Q29" s="310"/>
      <c r="R29" s="310"/>
      <c r="S29" s="310"/>
      <c r="T29" s="310"/>
      <c r="U29" s="230"/>
    </row>
    <row r="30" spans="2:24" s="154" customFormat="1" ht="37.5" customHeight="1">
      <c r="C30" s="406" t="s">
        <v>424</v>
      </c>
      <c r="D30" s="406"/>
      <c r="E30" s="406"/>
      <c r="F30" s="406"/>
      <c r="G30" s="406"/>
      <c r="H30" s="406"/>
      <c r="I30" s="406"/>
      <c r="J30" s="406"/>
      <c r="K30" s="406"/>
      <c r="L30" s="406"/>
      <c r="M30" s="406"/>
      <c r="N30" s="406"/>
      <c r="O30" s="406"/>
      <c r="P30" s="406"/>
      <c r="Q30" s="406"/>
      <c r="R30" s="406"/>
      <c r="S30" s="406"/>
      <c r="T30" s="406"/>
      <c r="U30" s="406"/>
    </row>
    <row r="31" spans="2:24" s="144" customFormat="1" ht="27.75" customHeight="1">
      <c r="O31" s="146"/>
      <c r="P31" s="154"/>
      <c r="Q31" s="154"/>
      <c r="R31" s="154"/>
      <c r="S31" s="154"/>
      <c r="T31" s="154"/>
      <c r="U31" s="154"/>
    </row>
    <row r="32" spans="2:24" s="144" customFormat="1" ht="21.75" customHeight="1">
      <c r="C32" s="410" t="s">
        <v>296</v>
      </c>
      <c r="D32" s="410"/>
      <c r="J32" s="158"/>
      <c r="K32" s="158"/>
      <c r="L32" s="158"/>
      <c r="M32" s="158"/>
      <c r="N32" s="411" t="s">
        <v>295</v>
      </c>
      <c r="O32" s="411"/>
    </row>
    <row r="33" spans="3:21" s="144" customFormat="1" ht="21.75" customHeight="1">
      <c r="C33" s="159" t="s">
        <v>294</v>
      </c>
      <c r="J33" s="158"/>
      <c r="K33" s="158"/>
      <c r="L33" s="158"/>
      <c r="M33" s="158"/>
      <c r="N33" s="407" t="s">
        <v>425</v>
      </c>
      <c r="O33" s="407"/>
      <c r="P33" s="407"/>
      <c r="Q33" s="407"/>
    </row>
    <row r="34" spans="3:21" s="144" customFormat="1" ht="21.75" customHeight="1">
      <c r="C34" s="159" t="s">
        <v>305</v>
      </c>
      <c r="N34" s="407"/>
      <c r="O34" s="407"/>
      <c r="P34" s="407"/>
      <c r="Q34" s="407"/>
    </row>
    <row r="35" spans="3:21" s="144" customFormat="1" ht="21.75" customHeight="1">
      <c r="C35" s="48" t="s">
        <v>293</v>
      </c>
      <c r="D35" s="157"/>
      <c r="E35" s="157"/>
      <c r="J35" s="157"/>
      <c r="K35" s="157"/>
      <c r="L35" s="157"/>
      <c r="M35" s="157"/>
      <c r="N35" s="160" t="s">
        <v>426</v>
      </c>
      <c r="O35" s="161" t="s">
        <v>427</v>
      </c>
      <c r="P35" s="162"/>
      <c r="Q35" s="162"/>
      <c r="R35" s="162"/>
      <c r="S35" s="48" t="s">
        <v>434</v>
      </c>
      <c r="T35" s="48"/>
      <c r="U35" s="48"/>
    </row>
    <row r="36" spans="3:21" s="144" customFormat="1" ht="21.75" customHeight="1">
      <c r="C36" s="162" t="s">
        <v>291</v>
      </c>
      <c r="N36" s="163" t="s">
        <v>292</v>
      </c>
      <c r="O36" s="161" t="s">
        <v>428</v>
      </c>
      <c r="P36" s="48"/>
      <c r="Q36" s="48"/>
      <c r="R36" s="48"/>
      <c r="S36" s="48" t="s">
        <v>433</v>
      </c>
      <c r="T36" s="48"/>
    </row>
    <row r="37" spans="3:21" s="157" customFormat="1" ht="21.75" customHeight="1">
      <c r="C37" s="48" t="s">
        <v>289</v>
      </c>
      <c r="D37" s="144"/>
      <c r="E37" s="144"/>
      <c r="F37" s="144"/>
      <c r="G37" s="144"/>
      <c r="H37" s="144"/>
      <c r="I37" s="144"/>
      <c r="J37" s="144"/>
      <c r="K37" s="144"/>
      <c r="L37" s="144"/>
      <c r="M37" s="144"/>
      <c r="N37" s="163" t="s">
        <v>290</v>
      </c>
      <c r="O37" s="161" t="s">
        <v>430</v>
      </c>
      <c r="P37" s="48"/>
      <c r="Q37" s="48"/>
      <c r="R37" s="48"/>
      <c r="S37" s="48" t="s">
        <v>432</v>
      </c>
      <c r="T37" s="48"/>
    </row>
    <row r="38" spans="3:21" s="157" customFormat="1" ht="21.75" customHeight="1">
      <c r="C38" s="48" t="s">
        <v>358</v>
      </c>
      <c r="D38" s="144"/>
      <c r="E38" s="144"/>
      <c r="F38" s="144"/>
      <c r="G38" s="144"/>
      <c r="H38" s="144"/>
      <c r="I38" s="144"/>
      <c r="J38" s="144"/>
      <c r="K38" s="144"/>
      <c r="L38" s="144"/>
      <c r="M38" s="144"/>
      <c r="N38" s="163" t="s">
        <v>288</v>
      </c>
      <c r="O38" s="161" t="s">
        <v>429</v>
      </c>
      <c r="P38" s="48"/>
      <c r="Q38" s="48"/>
      <c r="R38" s="48"/>
      <c r="S38" s="48" t="s">
        <v>431</v>
      </c>
      <c r="T38" s="48"/>
      <c r="U38" s="144"/>
    </row>
    <row r="39" spans="3:21" s="144" customFormat="1" ht="14.25" customHeight="1">
      <c r="C39" s="18"/>
      <c r="D39" s="18"/>
      <c r="E39" s="18"/>
      <c r="F39" s="18"/>
      <c r="G39" s="18"/>
      <c r="H39" s="18"/>
      <c r="I39" s="18"/>
      <c r="J39" s="18"/>
      <c r="K39" s="18"/>
      <c r="L39" s="18"/>
      <c r="M39" s="18"/>
      <c r="N39" s="18"/>
      <c r="O39" s="18"/>
      <c r="P39" s="18"/>
      <c r="Q39" s="18"/>
      <c r="R39" s="18"/>
      <c r="S39" s="18"/>
      <c r="T39" s="18"/>
      <c r="U39" s="18"/>
    </row>
  </sheetData>
  <sheetProtection algorithmName="SHA-512" hashValue="cj9vOfWDS0Dv6xfJBPd6vH1WwnfhsriV88N6zjtWFlXqXUA0F3dBLVAeb8stGrKfIs80PCyIkyBdyIhvipdPsQ==" saltValue="f5gF8saXlKCzwQnxuCizFg==" spinCount="100000" sheet="1" objects="1" scenarios="1"/>
  <mergeCells count="11">
    <mergeCell ref="D27:E27"/>
    <mergeCell ref="O29:P29"/>
    <mergeCell ref="C30:U30"/>
    <mergeCell ref="N33:Q34"/>
    <mergeCell ref="B10:U10"/>
    <mergeCell ref="C13:E13"/>
    <mergeCell ref="N13:P13"/>
    <mergeCell ref="C32:D32"/>
    <mergeCell ref="N32:O32"/>
    <mergeCell ref="C21:G21"/>
    <mergeCell ref="N21:R21"/>
  </mergeCells>
  <phoneticPr fontId="2"/>
  <pageMargins left="0.31496062992125984" right="0" top="0.35433070866141736" bottom="0.19685039370078741" header="0.23622047244094491" footer="0.15748031496062992"/>
  <pageSetup paperSize="9" scale="70" orientation="landscape" r:id="rId1"/>
  <headerFooter>
    <oddFooter>&amp;P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view="pageBreakPreview" topLeftCell="A2" zoomScaleNormal="96" zoomScaleSheetLayoutView="100" workbookViewId="0">
      <selection activeCell="V29" sqref="V29"/>
    </sheetView>
  </sheetViews>
  <sheetFormatPr defaultColWidth="9" defaultRowHeight="14.25"/>
  <cols>
    <col min="1" max="1" width="2.125" style="67" customWidth="1"/>
    <col min="2" max="2" width="11.875" style="67" customWidth="1"/>
    <col min="3" max="3" width="2.125" style="79" customWidth="1"/>
    <col min="4" max="5" width="5.125" style="80" customWidth="1"/>
    <col min="6" max="6" width="10.75" style="81" customWidth="1"/>
    <col min="7" max="7" width="6.25" style="81" customWidth="1"/>
    <col min="8" max="8" width="5.125" style="67" customWidth="1"/>
    <col min="9" max="10" width="9.625" style="67" customWidth="1"/>
    <col min="11" max="12" width="5.625" style="67" customWidth="1"/>
    <col min="13" max="13" width="2.875" style="67" customWidth="1"/>
    <col min="14" max="15" width="2.125" style="67" customWidth="1"/>
    <col min="16" max="16" width="5.625" style="67" customWidth="1"/>
    <col min="17" max="17" width="3" style="67" customWidth="1"/>
    <col min="18" max="19" width="2.125" style="67" customWidth="1"/>
    <col min="20" max="20" width="8" style="67" customWidth="1"/>
    <col min="21" max="21" width="2.125" style="67" customWidth="1"/>
    <col min="22" max="22" width="8.125" style="67" customWidth="1"/>
    <col min="23" max="25" width="9.625" style="67" customWidth="1"/>
    <col min="26" max="27" width="5.625" style="67" customWidth="1"/>
    <col min="28" max="28" width="8.125" style="67" customWidth="1"/>
    <col min="29" max="29" width="2.875" style="67" bestFit="1" customWidth="1"/>
    <col min="30" max="30" width="5.625" style="67" bestFit="1" customWidth="1"/>
    <col min="31" max="16384" width="9" style="67"/>
  </cols>
  <sheetData>
    <row r="1" spans="1:30" hidden="1"/>
    <row r="3" spans="1:30" s="61" customFormat="1" ht="21">
      <c r="A3" s="626" t="s">
        <v>509</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row>
    <row r="4" spans="1:30" s="24" customFormat="1" ht="35.25" customHeight="1">
      <c r="A4" s="544" t="s">
        <v>47</v>
      </c>
      <c r="B4" s="545"/>
      <c r="C4" s="279" t="s">
        <v>189</v>
      </c>
      <c r="D4" s="62"/>
      <c r="E4" s="63"/>
      <c r="F4" s="566"/>
      <c r="G4" s="552"/>
      <c r="H4" s="503" t="s">
        <v>190</v>
      </c>
      <c r="I4" s="505"/>
      <c r="J4" s="551"/>
      <c r="K4" s="566"/>
      <c r="L4" s="566"/>
      <c r="M4" s="565" t="s">
        <v>201</v>
      </c>
      <c r="N4" s="565"/>
      <c r="O4" s="565"/>
      <c r="P4" s="565"/>
      <c r="Q4" s="495"/>
      <c r="R4" s="495"/>
      <c r="S4" s="495"/>
      <c r="T4" s="495"/>
      <c r="U4" s="496"/>
      <c r="V4" s="555" t="s">
        <v>276</v>
      </c>
      <c r="W4" s="556"/>
      <c r="X4" s="564"/>
      <c r="Y4" s="564"/>
      <c r="Z4" s="564"/>
      <c r="AA4" s="564"/>
      <c r="AB4" s="15"/>
      <c r="AC4" s="16"/>
      <c r="AD4" s="17"/>
    </row>
    <row r="5" spans="1:30" s="24" customFormat="1" ht="35.25" customHeight="1">
      <c r="A5" s="544" t="s">
        <v>213</v>
      </c>
      <c r="B5" s="545"/>
      <c r="C5" s="546"/>
      <c r="D5" s="508"/>
      <c r="E5" s="508"/>
      <c r="F5" s="508"/>
      <c r="G5" s="509"/>
      <c r="H5" s="510" t="s">
        <v>264</v>
      </c>
      <c r="I5" s="512"/>
      <c r="J5" s="597"/>
      <c r="K5" s="598"/>
      <c r="L5" s="598"/>
      <c r="M5" s="598"/>
      <c r="N5" s="598"/>
      <c r="O5" s="598"/>
      <c r="P5" s="598"/>
      <c r="Q5" s="598"/>
      <c r="R5" s="598"/>
      <c r="S5" s="598"/>
      <c r="T5" s="598"/>
      <c r="U5" s="598"/>
      <c r="V5" s="544" t="s">
        <v>44</v>
      </c>
      <c r="W5" s="545"/>
      <c r="X5" s="563">
        <f>SUM(I18,I30,X21)</f>
        <v>0</v>
      </c>
      <c r="Y5" s="563"/>
      <c r="Z5" s="563"/>
      <c r="AA5" s="563"/>
      <c r="AB5" s="15"/>
      <c r="AC5" s="16"/>
      <c r="AD5" s="17"/>
    </row>
    <row r="6" spans="1:30" ht="9.75" customHeight="1">
      <c r="AC6" s="68"/>
      <c r="AD6" s="69"/>
    </row>
    <row r="7" spans="1:30" ht="13.9" customHeight="1" thickBot="1">
      <c r="A7" s="280" t="s">
        <v>199</v>
      </c>
      <c r="B7" s="26"/>
      <c r="C7" s="27"/>
      <c r="D7" s="27"/>
      <c r="E7" s="28"/>
      <c r="F7" s="28"/>
      <c r="G7" s="66"/>
      <c r="H7" s="66"/>
      <c r="I7" s="26"/>
      <c r="J7" s="26"/>
      <c r="K7" s="26"/>
      <c r="L7" s="26" t="s">
        <v>511</v>
      </c>
      <c r="N7" s="280" t="s">
        <v>160</v>
      </c>
      <c r="O7" s="25"/>
      <c r="P7" s="26"/>
      <c r="Q7" s="26"/>
      <c r="R7" s="27"/>
      <c r="S7" s="27"/>
      <c r="T7" s="28"/>
      <c r="U7" s="28"/>
      <c r="V7" s="31"/>
      <c r="W7" s="32"/>
      <c r="Y7" s="305"/>
      <c r="Z7" s="26"/>
      <c r="AA7" s="305" t="str">
        <f>【表紙】!$X$5</f>
        <v>令和６年（６月１日以降）①</v>
      </c>
      <c r="AB7" s="68"/>
      <c r="AC7" s="69"/>
    </row>
    <row r="8" spans="1:30" s="26" customFormat="1" ht="13.9" customHeight="1">
      <c r="A8" s="547" t="s">
        <v>46</v>
      </c>
      <c r="B8" s="548"/>
      <c r="C8" s="549"/>
      <c r="D8" s="550" t="s">
        <v>218</v>
      </c>
      <c r="E8" s="532"/>
      <c r="F8" s="167" t="s">
        <v>188</v>
      </c>
      <c r="G8" s="553" t="s">
        <v>217</v>
      </c>
      <c r="H8" s="554"/>
      <c r="I8" s="245" t="s">
        <v>277</v>
      </c>
      <c r="J8" s="246" t="s">
        <v>343</v>
      </c>
      <c r="K8" s="246" t="s">
        <v>510</v>
      </c>
      <c r="L8" s="246" t="s">
        <v>511</v>
      </c>
      <c r="M8" s="35"/>
      <c r="N8" s="547" t="s">
        <v>46</v>
      </c>
      <c r="O8" s="548"/>
      <c r="P8" s="548"/>
      <c r="Q8" s="548"/>
      <c r="R8" s="575"/>
      <c r="S8" s="531" t="s">
        <v>218</v>
      </c>
      <c r="T8" s="532"/>
      <c r="U8" s="525" t="s">
        <v>188</v>
      </c>
      <c r="V8" s="526"/>
      <c r="W8" s="181" t="s">
        <v>217</v>
      </c>
      <c r="X8" s="245" t="s">
        <v>277</v>
      </c>
      <c r="Y8" s="246" t="s">
        <v>343</v>
      </c>
      <c r="Z8" s="246" t="s">
        <v>510</v>
      </c>
      <c r="AA8" s="246" t="s">
        <v>511</v>
      </c>
      <c r="AB8" s="30"/>
      <c r="AC8" s="34"/>
    </row>
    <row r="9" spans="1:30" s="26" customFormat="1" ht="13.9" customHeight="1">
      <c r="A9" s="175" t="s">
        <v>170</v>
      </c>
      <c r="B9" s="182" t="s">
        <v>144</v>
      </c>
      <c r="C9" s="204" t="s">
        <v>271</v>
      </c>
      <c r="D9" s="517">
        <v>1400</v>
      </c>
      <c r="E9" s="518"/>
      <c r="F9" s="201">
        <v>1400</v>
      </c>
      <c r="G9" s="599">
        <f>SUM(D9-F9)</f>
        <v>0</v>
      </c>
      <c r="H9" s="600"/>
      <c r="I9" s="36"/>
      <c r="J9" s="36"/>
      <c r="K9" s="400" t="s">
        <v>490</v>
      </c>
      <c r="L9" s="400" t="s">
        <v>490</v>
      </c>
      <c r="M9" s="117"/>
      <c r="N9" s="175" t="s">
        <v>170</v>
      </c>
      <c r="O9" s="617" t="s">
        <v>210</v>
      </c>
      <c r="P9" s="617"/>
      <c r="Q9" s="617"/>
      <c r="R9" s="224" t="s">
        <v>353</v>
      </c>
      <c r="S9" s="517">
        <v>8700</v>
      </c>
      <c r="T9" s="518"/>
      <c r="U9" s="615">
        <v>8700</v>
      </c>
      <c r="V9" s="631"/>
      <c r="W9" s="125">
        <f>SUM(S9-U9)</f>
        <v>0</v>
      </c>
      <c r="X9" s="36"/>
      <c r="Y9" s="36"/>
      <c r="Z9" s="400" t="s">
        <v>490</v>
      </c>
      <c r="AA9" s="400" t="s">
        <v>490</v>
      </c>
      <c r="AB9" s="30"/>
      <c r="AC9" s="34"/>
    </row>
    <row r="10" spans="1:30" s="26" customFormat="1" ht="13.9" customHeight="1">
      <c r="A10" s="175" t="s">
        <v>170</v>
      </c>
      <c r="B10" s="170" t="s">
        <v>145</v>
      </c>
      <c r="C10" s="204" t="s">
        <v>271</v>
      </c>
      <c r="D10" s="515">
        <v>400</v>
      </c>
      <c r="E10" s="516"/>
      <c r="F10" s="202">
        <v>400</v>
      </c>
      <c r="G10" s="632">
        <f>SUM(D10-F10)</f>
        <v>0</v>
      </c>
      <c r="H10" s="633"/>
      <c r="I10" s="37"/>
      <c r="J10" s="37"/>
      <c r="K10" s="394" t="s">
        <v>490</v>
      </c>
      <c r="L10" s="394" t="s">
        <v>490</v>
      </c>
      <c r="M10" s="117"/>
      <c r="N10" s="175" t="s">
        <v>170</v>
      </c>
      <c r="O10" s="610" t="s">
        <v>171</v>
      </c>
      <c r="P10" s="610"/>
      <c r="Q10" s="610"/>
      <c r="R10" s="225" t="s">
        <v>353</v>
      </c>
      <c r="S10" s="515">
        <v>1400</v>
      </c>
      <c r="T10" s="516"/>
      <c r="U10" s="535">
        <v>1400</v>
      </c>
      <c r="V10" s="530"/>
      <c r="W10" s="139">
        <f>SUM(S10-U10)</f>
        <v>0</v>
      </c>
      <c r="X10" s="37"/>
      <c r="Y10" s="37"/>
      <c r="Z10" s="394" t="s">
        <v>490</v>
      </c>
      <c r="AA10" s="394" t="s">
        <v>490</v>
      </c>
      <c r="AB10" s="30"/>
      <c r="AC10" s="34"/>
    </row>
    <row r="11" spans="1:30" s="26" customFormat="1" ht="13.9" customHeight="1">
      <c r="A11" s="175" t="s">
        <v>170</v>
      </c>
      <c r="B11" s="170" t="s">
        <v>146</v>
      </c>
      <c r="C11" s="184" t="s">
        <v>327</v>
      </c>
      <c r="D11" s="515">
        <v>550</v>
      </c>
      <c r="E11" s="516"/>
      <c r="F11" s="202">
        <v>550</v>
      </c>
      <c r="G11" s="632">
        <f t="shared" ref="G11:G16" si="0">SUM(D11-F11)</f>
        <v>0</v>
      </c>
      <c r="H11" s="633"/>
      <c r="I11" s="37"/>
      <c r="J11" s="37"/>
      <c r="K11" s="394" t="s">
        <v>490</v>
      </c>
      <c r="L11" s="394" t="s">
        <v>490</v>
      </c>
      <c r="M11" s="117"/>
      <c r="N11" s="175" t="s">
        <v>170</v>
      </c>
      <c r="O11" s="610" t="s">
        <v>183</v>
      </c>
      <c r="P11" s="610"/>
      <c r="Q11" s="610"/>
      <c r="R11" s="226" t="s">
        <v>353</v>
      </c>
      <c r="S11" s="515">
        <v>1500</v>
      </c>
      <c r="T11" s="516"/>
      <c r="U11" s="535">
        <v>1500</v>
      </c>
      <c r="V11" s="530"/>
      <c r="W11" s="139">
        <f t="shared" ref="W11:W19" si="1">SUM(S11-U11)</f>
        <v>0</v>
      </c>
      <c r="X11" s="37"/>
      <c r="Y11" s="37"/>
      <c r="Z11" s="394" t="s">
        <v>490</v>
      </c>
      <c r="AA11" s="394" t="s">
        <v>490</v>
      </c>
      <c r="AB11" s="30"/>
      <c r="AC11" s="34"/>
    </row>
    <row r="12" spans="1:30" s="26" customFormat="1" ht="13.9" customHeight="1">
      <c r="A12" s="175" t="s">
        <v>170</v>
      </c>
      <c r="B12" s="170" t="s">
        <v>147</v>
      </c>
      <c r="C12" s="184" t="s">
        <v>327</v>
      </c>
      <c r="D12" s="515">
        <v>1600</v>
      </c>
      <c r="E12" s="516"/>
      <c r="F12" s="202">
        <v>1600</v>
      </c>
      <c r="G12" s="632">
        <f t="shared" si="0"/>
        <v>0</v>
      </c>
      <c r="H12" s="633"/>
      <c r="I12" s="37"/>
      <c r="J12" s="37"/>
      <c r="K12" s="394" t="s">
        <v>490</v>
      </c>
      <c r="L12" s="394" t="s">
        <v>490</v>
      </c>
      <c r="M12" s="117"/>
      <c r="N12" s="175" t="s">
        <v>170</v>
      </c>
      <c r="O12" s="610" t="s">
        <v>152</v>
      </c>
      <c r="P12" s="610" t="s">
        <v>50</v>
      </c>
      <c r="Q12" s="610"/>
      <c r="R12" s="184" t="s">
        <v>270</v>
      </c>
      <c r="S12" s="515">
        <v>500</v>
      </c>
      <c r="T12" s="516"/>
      <c r="U12" s="535">
        <v>500</v>
      </c>
      <c r="V12" s="530"/>
      <c r="W12" s="139">
        <f t="shared" si="1"/>
        <v>0</v>
      </c>
      <c r="X12" s="37"/>
      <c r="Y12" s="37"/>
      <c r="Z12" s="394" t="s">
        <v>490</v>
      </c>
      <c r="AA12" s="394" t="s">
        <v>490</v>
      </c>
      <c r="AB12" s="30"/>
      <c r="AC12" s="34"/>
    </row>
    <row r="13" spans="1:30" s="26" customFormat="1" ht="13.9" customHeight="1">
      <c r="A13" s="175" t="s">
        <v>170</v>
      </c>
      <c r="B13" s="170" t="s">
        <v>148</v>
      </c>
      <c r="C13" s="184" t="s">
        <v>327</v>
      </c>
      <c r="D13" s="515">
        <v>850</v>
      </c>
      <c r="E13" s="516"/>
      <c r="F13" s="202">
        <v>850</v>
      </c>
      <c r="G13" s="632">
        <f t="shared" si="0"/>
        <v>0</v>
      </c>
      <c r="H13" s="633"/>
      <c r="I13" s="37"/>
      <c r="J13" s="37"/>
      <c r="K13" s="394" t="s">
        <v>490</v>
      </c>
      <c r="L13" s="394" t="s">
        <v>490</v>
      </c>
      <c r="M13" s="117"/>
      <c r="N13" s="175" t="s">
        <v>170</v>
      </c>
      <c r="O13" s="610" t="s">
        <v>153</v>
      </c>
      <c r="P13" s="610" t="s">
        <v>50</v>
      </c>
      <c r="Q13" s="610"/>
      <c r="R13" s="184" t="s">
        <v>270</v>
      </c>
      <c r="S13" s="515">
        <v>650</v>
      </c>
      <c r="T13" s="516"/>
      <c r="U13" s="535">
        <v>650</v>
      </c>
      <c r="V13" s="530"/>
      <c r="W13" s="139">
        <f t="shared" si="1"/>
        <v>0</v>
      </c>
      <c r="X13" s="37"/>
      <c r="Y13" s="37"/>
      <c r="Z13" s="394" t="s">
        <v>490</v>
      </c>
      <c r="AA13" s="394" t="s">
        <v>490</v>
      </c>
      <c r="AB13" s="30"/>
      <c r="AC13" s="34"/>
    </row>
    <row r="14" spans="1:30" s="26" customFormat="1" ht="13.9" customHeight="1">
      <c r="A14" s="175" t="s">
        <v>170</v>
      </c>
      <c r="B14" s="172" t="s">
        <v>149</v>
      </c>
      <c r="C14" s="184" t="s">
        <v>327</v>
      </c>
      <c r="D14" s="515">
        <v>1900</v>
      </c>
      <c r="E14" s="516"/>
      <c r="F14" s="202">
        <v>1900</v>
      </c>
      <c r="G14" s="632">
        <f t="shared" si="0"/>
        <v>0</v>
      </c>
      <c r="H14" s="633"/>
      <c r="I14" s="37"/>
      <c r="J14" s="37"/>
      <c r="K14" s="394" t="s">
        <v>490</v>
      </c>
      <c r="L14" s="394" t="s">
        <v>490</v>
      </c>
      <c r="M14" s="117"/>
      <c r="N14" s="175" t="s">
        <v>170</v>
      </c>
      <c r="O14" s="610" t="s">
        <v>154</v>
      </c>
      <c r="P14" s="610" t="s">
        <v>50</v>
      </c>
      <c r="Q14" s="610"/>
      <c r="R14" s="184" t="s">
        <v>270</v>
      </c>
      <c r="S14" s="515">
        <v>800</v>
      </c>
      <c r="T14" s="516"/>
      <c r="U14" s="535">
        <v>800</v>
      </c>
      <c r="V14" s="530"/>
      <c r="W14" s="139">
        <f t="shared" si="1"/>
        <v>0</v>
      </c>
      <c r="X14" s="37"/>
      <c r="Y14" s="37"/>
      <c r="Z14" s="394" t="s">
        <v>490</v>
      </c>
      <c r="AA14" s="394" t="s">
        <v>490</v>
      </c>
      <c r="AB14" s="30"/>
      <c r="AC14" s="34"/>
    </row>
    <row r="15" spans="1:30" s="26" customFormat="1" ht="13.9" customHeight="1">
      <c r="A15" s="175" t="s">
        <v>170</v>
      </c>
      <c r="B15" s="170" t="s">
        <v>150</v>
      </c>
      <c r="C15" s="184" t="s">
        <v>270</v>
      </c>
      <c r="D15" s="515">
        <v>950</v>
      </c>
      <c r="E15" s="516"/>
      <c r="F15" s="202">
        <v>950</v>
      </c>
      <c r="G15" s="632">
        <f t="shared" si="0"/>
        <v>0</v>
      </c>
      <c r="H15" s="633"/>
      <c r="I15" s="37"/>
      <c r="J15" s="37"/>
      <c r="K15" s="394" t="s">
        <v>490</v>
      </c>
      <c r="L15" s="394" t="s">
        <v>490</v>
      </c>
      <c r="M15" s="138"/>
      <c r="N15" s="175" t="s">
        <v>170</v>
      </c>
      <c r="O15" s="610" t="s">
        <v>155</v>
      </c>
      <c r="P15" s="610" t="s">
        <v>50</v>
      </c>
      <c r="Q15" s="610"/>
      <c r="R15" s="184" t="s">
        <v>270</v>
      </c>
      <c r="S15" s="515">
        <v>600</v>
      </c>
      <c r="T15" s="516"/>
      <c r="U15" s="535">
        <v>600</v>
      </c>
      <c r="V15" s="530"/>
      <c r="W15" s="139">
        <f t="shared" si="1"/>
        <v>0</v>
      </c>
      <c r="X15" s="37"/>
      <c r="Y15" s="37"/>
      <c r="Z15" s="394" t="s">
        <v>490</v>
      </c>
      <c r="AA15" s="394" t="s">
        <v>490</v>
      </c>
      <c r="AB15" s="30"/>
      <c r="AC15" s="34"/>
    </row>
    <row r="16" spans="1:30" s="26" customFormat="1" ht="13.9" customHeight="1">
      <c r="A16" s="175" t="s">
        <v>170</v>
      </c>
      <c r="B16" s="170" t="s">
        <v>151</v>
      </c>
      <c r="C16" s="220" t="s">
        <v>271</v>
      </c>
      <c r="D16" s="515">
        <v>950</v>
      </c>
      <c r="E16" s="516"/>
      <c r="F16" s="221">
        <v>950</v>
      </c>
      <c r="G16" s="632">
        <f t="shared" si="0"/>
        <v>0</v>
      </c>
      <c r="H16" s="633"/>
      <c r="I16" s="37"/>
      <c r="J16" s="37"/>
      <c r="K16" s="394" t="s">
        <v>490</v>
      </c>
      <c r="L16" s="394" t="s">
        <v>490</v>
      </c>
      <c r="M16" s="117"/>
      <c r="N16" s="175" t="s">
        <v>170</v>
      </c>
      <c r="O16" s="610" t="s">
        <v>156</v>
      </c>
      <c r="P16" s="610" t="s">
        <v>50</v>
      </c>
      <c r="Q16" s="610"/>
      <c r="R16" s="184" t="s">
        <v>327</v>
      </c>
      <c r="S16" s="515">
        <v>1050</v>
      </c>
      <c r="T16" s="516"/>
      <c r="U16" s="535">
        <v>1050</v>
      </c>
      <c r="V16" s="530"/>
      <c r="W16" s="139">
        <f t="shared" si="1"/>
        <v>0</v>
      </c>
      <c r="X16" s="37"/>
      <c r="Y16" s="37"/>
      <c r="Z16" s="394" t="s">
        <v>490</v>
      </c>
      <c r="AA16" s="394" t="s">
        <v>490</v>
      </c>
      <c r="AB16" s="30"/>
      <c r="AC16" s="34"/>
    </row>
    <row r="17" spans="1:29" s="26" customFormat="1" ht="13.9" customHeight="1" thickBot="1">
      <c r="A17" s="307"/>
      <c r="B17" s="242"/>
      <c r="C17" s="266"/>
      <c r="D17" s="537"/>
      <c r="E17" s="538"/>
      <c r="F17" s="267"/>
      <c r="G17" s="620"/>
      <c r="H17" s="621"/>
      <c r="I17" s="38"/>
      <c r="J17" s="38"/>
      <c r="K17" s="395" t="s">
        <v>490</v>
      </c>
      <c r="L17" s="395" t="s">
        <v>490</v>
      </c>
      <c r="M17" s="117"/>
      <c r="N17" s="175" t="s">
        <v>170</v>
      </c>
      <c r="O17" s="610" t="s">
        <v>157</v>
      </c>
      <c r="P17" s="610" t="s">
        <v>50</v>
      </c>
      <c r="Q17" s="610"/>
      <c r="R17" s="184" t="s">
        <v>327</v>
      </c>
      <c r="S17" s="515">
        <v>1700</v>
      </c>
      <c r="T17" s="516"/>
      <c r="U17" s="535">
        <v>1700</v>
      </c>
      <c r="V17" s="530"/>
      <c r="W17" s="139">
        <f t="shared" si="1"/>
        <v>0</v>
      </c>
      <c r="X17" s="37"/>
      <c r="Y17" s="37"/>
      <c r="Z17" s="394" t="s">
        <v>490</v>
      </c>
      <c r="AA17" s="394" t="s">
        <v>490</v>
      </c>
      <c r="AB17" s="30"/>
      <c r="AC17" s="34"/>
    </row>
    <row r="18" spans="1:29" s="26" customFormat="1" ht="13.9" customHeight="1" thickTop="1" thickBot="1">
      <c r="A18" s="268"/>
      <c r="B18" s="180" t="s">
        <v>174</v>
      </c>
      <c r="C18" s="243"/>
      <c r="D18" s="571">
        <f>SUM(D9:E17)</f>
        <v>8600</v>
      </c>
      <c r="E18" s="570"/>
      <c r="F18" s="56">
        <f>SUM(F9:F17)</f>
        <v>8600</v>
      </c>
      <c r="G18" s="602">
        <f>SUM(G9:H17)</f>
        <v>0</v>
      </c>
      <c r="H18" s="603"/>
      <c r="I18" s="58">
        <f>SUM(I9:I16)</f>
        <v>0</v>
      </c>
      <c r="J18" s="58">
        <f>SUM(J9:J16)</f>
        <v>0</v>
      </c>
      <c r="K18" s="58">
        <f>COUNTIF(K9:K17,"○")</f>
        <v>0</v>
      </c>
      <c r="L18" s="58">
        <f>COUNTIF(L9:L17,"○")</f>
        <v>0</v>
      </c>
      <c r="M18" s="117"/>
      <c r="N18" s="175" t="s">
        <v>170</v>
      </c>
      <c r="O18" s="610" t="s">
        <v>158</v>
      </c>
      <c r="P18" s="610" t="s">
        <v>50</v>
      </c>
      <c r="Q18" s="610"/>
      <c r="R18" s="184" t="s">
        <v>270</v>
      </c>
      <c r="S18" s="515">
        <v>500</v>
      </c>
      <c r="T18" s="516"/>
      <c r="U18" s="535">
        <v>500</v>
      </c>
      <c r="V18" s="530"/>
      <c r="W18" s="139">
        <f t="shared" si="1"/>
        <v>0</v>
      </c>
      <c r="X18" s="37"/>
      <c r="Y18" s="37"/>
      <c r="Z18" s="394" t="s">
        <v>490</v>
      </c>
      <c r="AA18" s="394" t="s">
        <v>490</v>
      </c>
      <c r="AB18" s="30"/>
      <c r="AC18" s="34"/>
    </row>
    <row r="19" spans="1:29" s="26" customFormat="1" ht="13.9" customHeight="1">
      <c r="A19" s="104"/>
      <c r="B19" s="105"/>
      <c r="C19" s="129"/>
      <c r="D19" s="605"/>
      <c r="E19" s="605"/>
      <c r="F19" s="130"/>
      <c r="G19" s="130"/>
      <c r="H19" s="130"/>
      <c r="I19" s="106"/>
      <c r="J19" s="106"/>
      <c r="K19" s="106"/>
      <c r="L19" s="106"/>
      <c r="M19" s="117"/>
      <c r="N19" s="175" t="s">
        <v>170</v>
      </c>
      <c r="O19" s="610" t="s">
        <v>159</v>
      </c>
      <c r="P19" s="610" t="s">
        <v>50</v>
      </c>
      <c r="Q19" s="610"/>
      <c r="R19" s="204" t="s">
        <v>346</v>
      </c>
      <c r="S19" s="515">
        <v>450</v>
      </c>
      <c r="T19" s="516"/>
      <c r="U19" s="535">
        <v>450</v>
      </c>
      <c r="V19" s="530"/>
      <c r="W19" s="139">
        <f t="shared" si="1"/>
        <v>0</v>
      </c>
      <c r="X19" s="37"/>
      <c r="Y19" s="37"/>
      <c r="Z19" s="394" t="s">
        <v>490</v>
      </c>
      <c r="AA19" s="394" t="s">
        <v>490</v>
      </c>
      <c r="AC19" s="43"/>
    </row>
    <row r="20" spans="1:29" s="26" customFormat="1" ht="13.9" customHeight="1" thickBot="1">
      <c r="A20" s="280" t="s">
        <v>200</v>
      </c>
      <c r="C20" s="27"/>
      <c r="D20" s="27"/>
      <c r="E20" s="28"/>
      <c r="F20" s="28"/>
      <c r="G20" s="66"/>
      <c r="H20" s="66"/>
      <c r="M20" s="126"/>
      <c r="N20" s="294"/>
      <c r="O20" s="543"/>
      <c r="P20" s="543"/>
      <c r="Q20" s="543"/>
      <c r="R20" s="296"/>
      <c r="S20" s="537"/>
      <c r="T20" s="538"/>
      <c r="U20" s="513"/>
      <c r="V20" s="514"/>
      <c r="W20" s="276"/>
      <c r="X20" s="38"/>
      <c r="Y20" s="38"/>
      <c r="Z20" s="38"/>
      <c r="AA20" s="38"/>
      <c r="AC20" s="43"/>
    </row>
    <row r="21" spans="1:29" s="26" customFormat="1" ht="13.9" customHeight="1" thickTop="1" thickBot="1">
      <c r="A21" s="547" t="s">
        <v>46</v>
      </c>
      <c r="B21" s="548"/>
      <c r="C21" s="549"/>
      <c r="D21" s="550" t="s">
        <v>218</v>
      </c>
      <c r="E21" s="532"/>
      <c r="F21" s="167" t="s">
        <v>188</v>
      </c>
      <c r="G21" s="553" t="s">
        <v>217</v>
      </c>
      <c r="H21" s="554"/>
      <c r="I21" s="245" t="s">
        <v>277</v>
      </c>
      <c r="J21" s="246" t="s">
        <v>343</v>
      </c>
      <c r="K21" s="246" t="s">
        <v>510</v>
      </c>
      <c r="L21" s="246" t="s">
        <v>511</v>
      </c>
      <c r="M21" s="126"/>
      <c r="N21" s="308"/>
      <c r="O21" s="536" t="s">
        <v>256</v>
      </c>
      <c r="P21" s="536"/>
      <c r="Q21" s="536"/>
      <c r="R21" s="238"/>
      <c r="S21" s="533">
        <f>SUM(S9:T20)</f>
        <v>17850</v>
      </c>
      <c r="T21" s="534"/>
      <c r="U21" s="519">
        <f>SUM(U9:V20)</f>
        <v>17850</v>
      </c>
      <c r="V21" s="520"/>
      <c r="W21" s="124">
        <f>SUM(W9:W20)</f>
        <v>0</v>
      </c>
      <c r="X21" s="58">
        <f>SUM(X9:X19)</f>
        <v>0</v>
      </c>
      <c r="Y21" s="58">
        <f>SUM(Y9:Y19)</f>
        <v>0</v>
      </c>
      <c r="Z21" s="58">
        <f>COUNTIF(Z9:Z20,"○")</f>
        <v>0</v>
      </c>
      <c r="AA21" s="58">
        <f>COUNTIF(AA9:AA20,"○")</f>
        <v>0</v>
      </c>
      <c r="AB21" s="30"/>
      <c r="AC21" s="34"/>
    </row>
    <row r="22" spans="1:29" s="26" customFormat="1" ht="13.9" customHeight="1">
      <c r="A22" s="175" t="s">
        <v>170</v>
      </c>
      <c r="B22" s="182" t="s">
        <v>161</v>
      </c>
      <c r="C22" s="222" t="s">
        <v>332</v>
      </c>
      <c r="D22" s="517">
        <v>1650</v>
      </c>
      <c r="E22" s="518"/>
      <c r="F22" s="201">
        <v>1650</v>
      </c>
      <c r="G22" s="599">
        <f>SUM(D22-F22)</f>
        <v>0</v>
      </c>
      <c r="H22" s="600"/>
      <c r="I22" s="36"/>
      <c r="J22" s="36"/>
      <c r="K22" s="400" t="s">
        <v>490</v>
      </c>
      <c r="L22" s="400" t="s">
        <v>490</v>
      </c>
      <c r="Z22" s="41"/>
      <c r="AA22" s="41"/>
      <c r="AB22" s="30"/>
      <c r="AC22" s="34"/>
    </row>
    <row r="23" spans="1:29" s="26" customFormat="1" ht="13.9" customHeight="1">
      <c r="A23" s="175" t="s">
        <v>170</v>
      </c>
      <c r="B23" s="170" t="s">
        <v>162</v>
      </c>
      <c r="C23" s="184" t="s">
        <v>270</v>
      </c>
      <c r="D23" s="515">
        <v>100</v>
      </c>
      <c r="E23" s="516"/>
      <c r="F23" s="202">
        <v>100</v>
      </c>
      <c r="G23" s="632">
        <f t="shared" ref="G23:G28" si="2">SUM(D23-F23)</f>
        <v>0</v>
      </c>
      <c r="H23" s="633"/>
      <c r="I23" s="37"/>
      <c r="J23" s="37"/>
      <c r="K23" s="394" t="s">
        <v>490</v>
      </c>
      <c r="L23" s="394" t="s">
        <v>490</v>
      </c>
      <c r="N23" s="309" t="s">
        <v>0</v>
      </c>
      <c r="Z23" s="41"/>
      <c r="AA23" s="41"/>
      <c r="AB23" s="30"/>
      <c r="AC23" s="34"/>
    </row>
    <row r="24" spans="1:29" s="71" customFormat="1" ht="13.9" customHeight="1">
      <c r="A24" s="175" t="s">
        <v>170</v>
      </c>
      <c r="B24" s="170" t="s">
        <v>163</v>
      </c>
      <c r="C24" s="184" t="s">
        <v>327</v>
      </c>
      <c r="D24" s="515">
        <v>3250</v>
      </c>
      <c r="E24" s="516"/>
      <c r="F24" s="202">
        <v>3250</v>
      </c>
      <c r="G24" s="632">
        <f t="shared" si="2"/>
        <v>0</v>
      </c>
      <c r="H24" s="633"/>
      <c r="I24" s="37"/>
      <c r="J24" s="37"/>
      <c r="K24" s="394" t="s">
        <v>490</v>
      </c>
      <c r="L24" s="394" t="s">
        <v>490</v>
      </c>
      <c r="N24" s="306" t="s">
        <v>492</v>
      </c>
      <c r="O24" s="26"/>
      <c r="P24" s="26"/>
      <c r="Q24" s="26"/>
      <c r="R24" s="26"/>
      <c r="S24" s="26"/>
      <c r="T24" s="26"/>
      <c r="U24" s="26"/>
      <c r="V24" s="26"/>
      <c r="W24" s="26"/>
      <c r="X24" s="26"/>
      <c r="Z24" s="41"/>
      <c r="AA24" s="41"/>
      <c r="AB24" s="30"/>
      <c r="AC24" s="34"/>
    </row>
    <row r="25" spans="1:29" s="71" customFormat="1" ht="13.9" customHeight="1">
      <c r="A25" s="175" t="s">
        <v>170</v>
      </c>
      <c r="B25" s="170" t="s">
        <v>374</v>
      </c>
      <c r="C25" s="184" t="s">
        <v>270</v>
      </c>
      <c r="D25" s="515">
        <v>350</v>
      </c>
      <c r="E25" s="516"/>
      <c r="F25" s="202">
        <v>350</v>
      </c>
      <c r="G25" s="632">
        <f t="shared" si="2"/>
        <v>0</v>
      </c>
      <c r="H25" s="633"/>
      <c r="I25" s="37"/>
      <c r="J25" s="37"/>
      <c r="K25" s="394" t="s">
        <v>490</v>
      </c>
      <c r="L25" s="394" t="s">
        <v>490</v>
      </c>
      <c r="M25" s="26"/>
      <c r="N25" s="40"/>
      <c r="O25" s="622"/>
      <c r="P25" s="622"/>
      <c r="Q25" s="26"/>
      <c r="R25" s="26"/>
      <c r="S25" s="26"/>
      <c r="T25" s="26"/>
      <c r="U25" s="26"/>
      <c r="V25" s="26"/>
      <c r="W25" s="26"/>
      <c r="X25" s="26"/>
      <c r="Z25" s="41"/>
      <c r="AA25" s="41"/>
      <c r="AB25" s="30"/>
      <c r="AC25" s="34"/>
    </row>
    <row r="26" spans="1:29" s="26" customFormat="1" ht="13.9" customHeight="1">
      <c r="A26" s="175" t="s">
        <v>170</v>
      </c>
      <c r="B26" s="170" t="s">
        <v>375</v>
      </c>
      <c r="C26" s="184" t="s">
        <v>270</v>
      </c>
      <c r="D26" s="515">
        <v>150</v>
      </c>
      <c r="E26" s="516"/>
      <c r="F26" s="202">
        <v>150</v>
      </c>
      <c r="G26" s="632">
        <f t="shared" si="2"/>
        <v>0</v>
      </c>
      <c r="H26" s="633"/>
      <c r="I26" s="37"/>
      <c r="J26" s="37"/>
      <c r="K26" s="394" t="s">
        <v>490</v>
      </c>
      <c r="L26" s="394" t="s">
        <v>490</v>
      </c>
      <c r="N26" s="41"/>
      <c r="O26" s="41"/>
      <c r="P26" s="41"/>
      <c r="Z26" s="41"/>
      <c r="AA26" s="41"/>
      <c r="AB26" s="30"/>
      <c r="AC26" s="34"/>
    </row>
    <row r="27" spans="1:29" s="26" customFormat="1" ht="13.9" customHeight="1">
      <c r="A27" s="175" t="s">
        <v>170</v>
      </c>
      <c r="B27" s="170" t="s">
        <v>164</v>
      </c>
      <c r="C27" s="223" t="s">
        <v>274</v>
      </c>
      <c r="D27" s="515">
        <v>100</v>
      </c>
      <c r="E27" s="516"/>
      <c r="F27" s="202">
        <v>100</v>
      </c>
      <c r="G27" s="632">
        <f t="shared" si="2"/>
        <v>0</v>
      </c>
      <c r="H27" s="633"/>
      <c r="I27" s="37"/>
      <c r="J27" s="37"/>
      <c r="K27" s="394" t="s">
        <v>490</v>
      </c>
      <c r="L27" s="394" t="s">
        <v>490</v>
      </c>
      <c r="N27" s="41"/>
      <c r="O27" s="41"/>
      <c r="P27" s="41"/>
      <c r="Z27" s="41"/>
      <c r="AA27" s="41"/>
    </row>
    <row r="28" spans="1:29" s="26" customFormat="1" ht="13.9" customHeight="1">
      <c r="A28" s="175" t="s">
        <v>170</v>
      </c>
      <c r="B28" s="170" t="s">
        <v>165</v>
      </c>
      <c r="C28" s="223" t="s">
        <v>274</v>
      </c>
      <c r="D28" s="515">
        <v>100</v>
      </c>
      <c r="E28" s="516"/>
      <c r="F28" s="221">
        <v>100</v>
      </c>
      <c r="G28" s="632">
        <f t="shared" si="2"/>
        <v>0</v>
      </c>
      <c r="H28" s="633"/>
      <c r="I28" s="37"/>
      <c r="J28" s="37"/>
      <c r="K28" s="394" t="s">
        <v>490</v>
      </c>
      <c r="L28" s="394" t="s">
        <v>490</v>
      </c>
      <c r="M28" s="16"/>
      <c r="N28" s="41"/>
      <c r="O28" s="41"/>
      <c r="P28" s="41"/>
      <c r="Q28" s="16"/>
      <c r="R28" s="16"/>
      <c r="S28" s="16"/>
      <c r="T28" s="16"/>
      <c r="U28" s="16"/>
      <c r="V28" s="16"/>
      <c r="W28" s="16"/>
      <c r="X28" s="16"/>
      <c r="Z28" s="41"/>
      <c r="AA28" s="41"/>
    </row>
    <row r="29" spans="1:29" s="26" customFormat="1" ht="13.9" customHeight="1" thickBot="1">
      <c r="A29" s="299"/>
      <c r="B29" s="259"/>
      <c r="C29" s="272"/>
      <c r="D29" s="537"/>
      <c r="E29" s="538"/>
      <c r="F29" s="261"/>
      <c r="G29" s="620"/>
      <c r="H29" s="621"/>
      <c r="I29" s="38"/>
      <c r="J29" s="38"/>
      <c r="K29" s="395" t="s">
        <v>490</v>
      </c>
      <c r="L29" s="395" t="s">
        <v>490</v>
      </c>
      <c r="M29" s="24"/>
      <c r="N29" s="67"/>
      <c r="O29" s="67"/>
      <c r="P29" s="67"/>
      <c r="Q29" s="67"/>
      <c r="R29" s="67"/>
      <c r="S29" s="67"/>
      <c r="T29" s="67"/>
      <c r="U29" s="67"/>
      <c r="V29" s="67"/>
      <c r="W29" s="67"/>
      <c r="X29" s="67"/>
      <c r="Z29" s="41"/>
      <c r="AA29" s="41"/>
    </row>
    <row r="30" spans="1:29" s="26" customFormat="1" ht="13.9" customHeight="1" thickTop="1" thickBot="1">
      <c r="A30" s="268"/>
      <c r="B30" s="180" t="s">
        <v>175</v>
      </c>
      <c r="C30" s="243"/>
      <c r="D30" s="571">
        <f>SUM(D22:E29)</f>
        <v>5700</v>
      </c>
      <c r="E30" s="570"/>
      <c r="F30" s="56">
        <f>SUM(F22:F29)</f>
        <v>5700</v>
      </c>
      <c r="G30" s="602">
        <f>SUM(G22:H29)</f>
        <v>0</v>
      </c>
      <c r="H30" s="603"/>
      <c r="I30" s="58">
        <f>SUM(I22:I28)</f>
        <v>0</v>
      </c>
      <c r="J30" s="58">
        <f>SUM(J22:J28)</f>
        <v>0</v>
      </c>
      <c r="K30" s="58">
        <f>COUNTIF(K22:K29,"○")</f>
        <v>0</v>
      </c>
      <c r="L30" s="58">
        <f>COUNTIF(L22:L29,"○")</f>
        <v>0</v>
      </c>
      <c r="M30" s="67"/>
      <c r="O30" s="16"/>
      <c r="P30" s="67"/>
      <c r="Q30" s="67"/>
      <c r="R30" s="67"/>
      <c r="S30" s="67"/>
      <c r="T30" s="67"/>
      <c r="U30" s="67"/>
      <c r="V30" s="67"/>
      <c r="W30" s="67"/>
      <c r="X30" s="67"/>
      <c r="Z30" s="282"/>
      <c r="AA30" s="282"/>
    </row>
    <row r="31" spans="1:29" s="26" customFormat="1" ht="13.9" customHeight="1">
      <c r="A31" s="136"/>
      <c r="F31" s="41"/>
      <c r="G31" s="41"/>
      <c r="H31" s="41"/>
      <c r="J31" s="248" t="s">
        <v>318</v>
      </c>
      <c r="K31" s="248"/>
      <c r="L31" s="248"/>
      <c r="M31" s="67"/>
      <c r="O31" s="16"/>
      <c r="P31" s="67"/>
      <c r="Q31" s="67"/>
      <c r="R31" s="67"/>
      <c r="S31" s="67"/>
      <c r="T31" s="67"/>
      <c r="U31" s="67"/>
      <c r="V31" s="67"/>
      <c r="W31" s="67"/>
      <c r="X31" s="67"/>
      <c r="Z31" s="248"/>
      <c r="AA31" s="248"/>
    </row>
    <row r="32" spans="1:29" s="26" customFormat="1" ht="13.9" customHeight="1">
      <c r="A32" s="30"/>
      <c r="B32" s="41"/>
      <c r="G32" s="41"/>
      <c r="H32" s="41"/>
      <c r="I32" s="41"/>
      <c r="J32" s="249" t="s">
        <v>359</v>
      </c>
      <c r="K32" s="249"/>
      <c r="L32" s="249"/>
      <c r="N32" s="67"/>
      <c r="P32" s="16"/>
      <c r="Q32" s="67"/>
      <c r="R32" s="67"/>
      <c r="S32" s="67"/>
      <c r="T32" s="67"/>
      <c r="U32" s="67"/>
      <c r="V32" s="67"/>
      <c r="W32" s="67"/>
      <c r="X32" s="67"/>
      <c r="Y32" s="67"/>
      <c r="Z32" s="249"/>
      <c r="AA32" s="249"/>
    </row>
    <row r="33" spans="1:27" s="26" customFormat="1" ht="12.75" customHeight="1">
      <c r="N33" s="67"/>
      <c r="O33" s="16"/>
      <c r="P33" s="16"/>
      <c r="Q33" s="67"/>
      <c r="R33" s="67"/>
      <c r="S33" s="67"/>
      <c r="T33" s="67"/>
      <c r="U33" s="67"/>
      <c r="V33" s="67"/>
      <c r="W33" s="67"/>
      <c r="X33" s="67"/>
      <c r="Y33" s="67"/>
    </row>
    <row r="34" spans="1:27" s="26" customFormat="1" ht="17.25" customHeight="1">
      <c r="D34" s="47"/>
      <c r="E34" s="47"/>
      <c r="G34" s="41"/>
      <c r="N34" s="67"/>
      <c r="O34" s="67"/>
      <c r="P34" s="67"/>
      <c r="Q34" s="67"/>
      <c r="R34" s="67"/>
      <c r="S34" s="67"/>
      <c r="T34" s="67"/>
      <c r="U34" s="67"/>
      <c r="V34" s="67"/>
      <c r="W34" s="67"/>
      <c r="X34" s="67"/>
      <c r="Y34" s="67"/>
    </row>
    <row r="35" spans="1:27" s="26" customFormat="1" ht="17.25" customHeight="1">
      <c r="A35" s="67"/>
      <c r="B35" s="67"/>
      <c r="C35" s="67"/>
      <c r="D35" s="67"/>
      <c r="E35" s="67"/>
      <c r="F35" s="67"/>
      <c r="G35" s="67"/>
      <c r="H35" s="67"/>
      <c r="I35" s="67"/>
      <c r="J35" s="67"/>
      <c r="K35" s="67"/>
      <c r="L35" s="67"/>
      <c r="N35" s="67"/>
      <c r="O35" s="67"/>
      <c r="P35" s="67"/>
      <c r="Q35" s="67"/>
      <c r="R35" s="67"/>
      <c r="S35" s="67"/>
      <c r="T35" s="67"/>
      <c r="U35" s="67"/>
      <c r="V35" s="67"/>
      <c r="W35" s="67"/>
      <c r="X35" s="67"/>
      <c r="Y35" s="67"/>
      <c r="Z35" s="67"/>
      <c r="AA35" s="67"/>
    </row>
    <row r="36" spans="1:27" s="26" customFormat="1" ht="17.25" customHeight="1">
      <c r="A36" s="67"/>
      <c r="B36" s="67"/>
      <c r="C36" s="67"/>
      <c r="D36" s="67"/>
      <c r="E36" s="67"/>
      <c r="F36" s="67"/>
      <c r="G36" s="67"/>
      <c r="H36" s="67"/>
      <c r="I36" s="67"/>
      <c r="J36" s="67"/>
      <c r="K36" s="67"/>
      <c r="L36" s="67"/>
      <c r="N36" s="67"/>
      <c r="O36" s="67"/>
      <c r="P36" s="67"/>
      <c r="Q36" s="67"/>
      <c r="R36" s="67"/>
      <c r="S36" s="67"/>
      <c r="T36" s="67"/>
      <c r="U36" s="67"/>
      <c r="V36" s="67"/>
      <c r="W36" s="67"/>
      <c r="X36" s="67"/>
      <c r="Y36" s="67"/>
      <c r="Z36" s="67"/>
      <c r="AA36" s="67"/>
    </row>
    <row r="37" spans="1:27" s="26" customFormat="1" ht="12.75" customHeight="1">
      <c r="A37" s="67"/>
      <c r="B37" s="67"/>
      <c r="C37" s="67"/>
      <c r="D37" s="67"/>
      <c r="E37" s="67"/>
      <c r="F37" s="67"/>
      <c r="G37" s="67"/>
      <c r="H37" s="67"/>
      <c r="I37" s="67"/>
      <c r="J37" s="67"/>
      <c r="K37" s="67"/>
      <c r="L37" s="67"/>
      <c r="N37" s="67"/>
      <c r="O37" s="67"/>
      <c r="P37" s="67"/>
      <c r="Q37" s="67"/>
      <c r="R37" s="67"/>
      <c r="S37" s="67"/>
      <c r="T37" s="67"/>
      <c r="U37" s="67"/>
      <c r="V37" s="67"/>
      <c r="W37" s="67"/>
      <c r="X37" s="67"/>
      <c r="Y37" s="67"/>
      <c r="Z37" s="67"/>
      <c r="AA37" s="67"/>
    </row>
    <row r="38" spans="1:27" s="26" customFormat="1" ht="12.75" customHeight="1">
      <c r="A38" s="67"/>
      <c r="B38" s="67"/>
      <c r="C38" s="67"/>
      <c r="D38" s="67"/>
      <c r="E38" s="67"/>
      <c r="F38" s="67"/>
      <c r="G38" s="67"/>
      <c r="H38" s="67"/>
      <c r="I38" s="67"/>
      <c r="J38" s="67"/>
      <c r="K38" s="67"/>
      <c r="L38" s="67"/>
      <c r="N38" s="67"/>
      <c r="O38" s="67"/>
      <c r="P38" s="67"/>
      <c r="Q38" s="67"/>
      <c r="R38" s="67"/>
      <c r="S38" s="67"/>
      <c r="T38" s="67"/>
      <c r="U38" s="67"/>
      <c r="V38" s="67"/>
      <c r="W38" s="67"/>
      <c r="X38" s="67"/>
      <c r="Y38" s="67"/>
      <c r="Z38" s="67"/>
      <c r="AA38" s="67"/>
    </row>
    <row r="39" spans="1:27" s="26" customFormat="1" ht="12.75" customHeight="1">
      <c r="A39" s="67"/>
      <c r="B39" s="67"/>
      <c r="C39" s="67"/>
      <c r="D39" s="67"/>
      <c r="E39" s="67"/>
      <c r="F39" s="67"/>
      <c r="G39" s="67"/>
      <c r="H39" s="67"/>
      <c r="I39" s="67"/>
      <c r="J39" s="67"/>
      <c r="K39" s="67"/>
      <c r="L39" s="67"/>
      <c r="N39" s="67"/>
      <c r="O39" s="67"/>
      <c r="P39" s="67"/>
      <c r="Q39" s="67"/>
      <c r="R39" s="67"/>
      <c r="S39" s="67"/>
      <c r="T39" s="67"/>
      <c r="U39" s="67"/>
      <c r="V39" s="67"/>
      <c r="W39" s="67"/>
      <c r="X39" s="67"/>
      <c r="Y39" s="67"/>
      <c r="Z39" s="67"/>
      <c r="AA39" s="67"/>
    </row>
    <row r="40" spans="1:27" s="16" customFormat="1" ht="12.75" customHeight="1">
      <c r="A40" s="67"/>
      <c r="B40" s="67"/>
      <c r="C40" s="67"/>
      <c r="D40" s="67"/>
      <c r="E40" s="67"/>
      <c r="F40" s="67"/>
      <c r="G40" s="67"/>
      <c r="H40" s="67"/>
      <c r="I40" s="67"/>
      <c r="J40" s="67"/>
      <c r="K40" s="67"/>
      <c r="L40" s="67"/>
      <c r="N40" s="67"/>
      <c r="O40" s="67"/>
      <c r="P40" s="67"/>
      <c r="Q40" s="67"/>
      <c r="R40" s="67"/>
      <c r="S40" s="67"/>
      <c r="T40" s="67"/>
      <c r="U40" s="67"/>
      <c r="V40" s="67"/>
      <c r="W40" s="67"/>
      <c r="X40" s="67"/>
      <c r="Y40" s="67"/>
      <c r="Z40" s="67"/>
      <c r="AA40" s="67"/>
    </row>
    <row r="41" spans="1:27" ht="12.75" customHeight="1">
      <c r="C41" s="67"/>
      <c r="D41" s="67"/>
      <c r="E41" s="67"/>
      <c r="F41" s="67"/>
      <c r="G41" s="67"/>
    </row>
    <row r="42" spans="1:27" ht="12.75" customHeight="1">
      <c r="C42" s="67"/>
      <c r="D42" s="67"/>
      <c r="E42" s="67"/>
      <c r="F42" s="67"/>
      <c r="G42" s="67"/>
    </row>
    <row r="43" spans="1:27" ht="12.75" customHeight="1">
      <c r="C43" s="67"/>
      <c r="D43" s="67"/>
      <c r="E43" s="67"/>
      <c r="F43" s="67"/>
      <c r="G43" s="67"/>
    </row>
    <row r="44" spans="1:27" ht="12.75" customHeight="1">
      <c r="C44" s="67"/>
      <c r="D44" s="67"/>
      <c r="E44" s="67"/>
      <c r="F44" s="67"/>
      <c r="G44" s="67"/>
    </row>
    <row r="45" spans="1:27" ht="12.75" customHeight="1">
      <c r="C45" s="67"/>
      <c r="D45" s="67"/>
      <c r="E45" s="67"/>
      <c r="F45" s="67"/>
      <c r="G45" s="67"/>
    </row>
    <row r="46" spans="1:27" ht="12.75" customHeight="1">
      <c r="C46" s="67"/>
      <c r="D46" s="67"/>
      <c r="E46" s="67"/>
      <c r="F46" s="67"/>
      <c r="G46" s="67"/>
    </row>
    <row r="47" spans="1:27" ht="12.75" customHeight="1"/>
    <row r="53" ht="13.5" customHeight="1"/>
  </sheetData>
  <sheetProtection algorithmName="SHA-512" hashValue="On3o5vEKKPPZSeR8Thvd55PPF00Ma62E65HhM+KrQxN7+DxqT3qJI1rkfRCiDji+08eo5oiuximYyRpIB+xVGQ==" saltValue="Vu/t0m8BVW5UWwjKmuZcVg==" spinCount="100000" sheet="1" objects="1" scenarios="1"/>
  <mergeCells count="103">
    <mergeCell ref="A3:AA3"/>
    <mergeCell ref="X4:AA4"/>
    <mergeCell ref="X5:AA5"/>
    <mergeCell ref="J4:L4"/>
    <mergeCell ref="M4:P4"/>
    <mergeCell ref="F4:G4"/>
    <mergeCell ref="V4:W4"/>
    <mergeCell ref="S21:T21"/>
    <mergeCell ref="D27:E27"/>
    <mergeCell ref="O19:Q19"/>
    <mergeCell ref="U19:V19"/>
    <mergeCell ref="S19:T19"/>
    <mergeCell ref="D19:E19"/>
    <mergeCell ref="O20:Q20"/>
    <mergeCell ref="S20:T20"/>
    <mergeCell ref="U20:V20"/>
    <mergeCell ref="G15:H15"/>
    <mergeCell ref="S18:T18"/>
    <mergeCell ref="D14:E14"/>
    <mergeCell ref="O14:Q14"/>
    <mergeCell ref="S14:T14"/>
    <mergeCell ref="U14:V14"/>
    <mergeCell ref="G14:H14"/>
    <mergeCell ref="U21:V21"/>
    <mergeCell ref="O21:Q21"/>
    <mergeCell ref="D24:E24"/>
    <mergeCell ref="A21:C21"/>
    <mergeCell ref="G27:H27"/>
    <mergeCell ref="D23:E23"/>
    <mergeCell ref="G22:H22"/>
    <mergeCell ref="G23:H23"/>
    <mergeCell ref="D22:E22"/>
    <mergeCell ref="G24:H24"/>
    <mergeCell ref="G21:H21"/>
    <mergeCell ref="D21:E21"/>
    <mergeCell ref="D29:E29"/>
    <mergeCell ref="O25:P25"/>
    <mergeCell ref="D30:E30"/>
    <mergeCell ref="G28:H28"/>
    <mergeCell ref="G29:H29"/>
    <mergeCell ref="G30:H30"/>
    <mergeCell ref="D25:E25"/>
    <mergeCell ref="D26:E26"/>
    <mergeCell ref="G25:H25"/>
    <mergeCell ref="G26:H26"/>
    <mergeCell ref="D28:E28"/>
    <mergeCell ref="D16:E16"/>
    <mergeCell ref="D17:E17"/>
    <mergeCell ref="O15:Q15"/>
    <mergeCell ref="S15:T15"/>
    <mergeCell ref="U15:V15"/>
    <mergeCell ref="O16:Q16"/>
    <mergeCell ref="S16:T16"/>
    <mergeCell ref="U16:V16"/>
    <mergeCell ref="O17:Q17"/>
    <mergeCell ref="D18:E18"/>
    <mergeCell ref="O18:Q18"/>
    <mergeCell ref="U18:V18"/>
    <mergeCell ref="S17:T17"/>
    <mergeCell ref="G16:H16"/>
    <mergeCell ref="G17:H17"/>
    <mergeCell ref="G18:H18"/>
    <mergeCell ref="U17:V17"/>
    <mergeCell ref="D11:E11"/>
    <mergeCell ref="O11:Q11"/>
    <mergeCell ref="S11:T11"/>
    <mergeCell ref="U11:V11"/>
    <mergeCell ref="D12:E12"/>
    <mergeCell ref="O12:Q12"/>
    <mergeCell ref="S12:T12"/>
    <mergeCell ref="U12:V12"/>
    <mergeCell ref="G13:H13"/>
    <mergeCell ref="G11:H11"/>
    <mergeCell ref="G12:H12"/>
    <mergeCell ref="D13:E13"/>
    <mergeCell ref="O13:Q13"/>
    <mergeCell ref="S13:T13"/>
    <mergeCell ref="U13:V13"/>
    <mergeCell ref="D15:E15"/>
    <mergeCell ref="D9:E9"/>
    <mergeCell ref="O9:Q9"/>
    <mergeCell ref="G9:H9"/>
    <mergeCell ref="G10:H10"/>
    <mergeCell ref="U10:V10"/>
    <mergeCell ref="A4:B4"/>
    <mergeCell ref="D10:E10"/>
    <mergeCell ref="O10:Q10"/>
    <mergeCell ref="S10:T10"/>
    <mergeCell ref="N8:R8"/>
    <mergeCell ref="A5:B5"/>
    <mergeCell ref="C5:G5"/>
    <mergeCell ref="A8:C8"/>
    <mergeCell ref="G8:H8"/>
    <mergeCell ref="U9:V9"/>
    <mergeCell ref="D8:E8"/>
    <mergeCell ref="V5:W5"/>
    <mergeCell ref="S9:T9"/>
    <mergeCell ref="S8:T8"/>
    <mergeCell ref="U8:V8"/>
    <mergeCell ref="H4:I4"/>
    <mergeCell ref="H5:I5"/>
    <mergeCell ref="Q4:U4"/>
    <mergeCell ref="J5:U5"/>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42"/>
  <sheetViews>
    <sheetView view="pageBreakPreview" zoomScale="84" zoomScaleNormal="84" zoomScaleSheetLayoutView="84" workbookViewId="0">
      <selection activeCell="B9" sqref="B9:F9"/>
    </sheetView>
  </sheetViews>
  <sheetFormatPr defaultColWidth="9" defaultRowHeight="13.5"/>
  <cols>
    <col min="1" max="1" width="10.5" style="325" customWidth="1"/>
    <col min="2" max="4" width="11.625" style="325" customWidth="1"/>
    <col min="5" max="5" width="14.75" style="325" customWidth="1"/>
    <col min="6" max="6" width="15" style="325" customWidth="1"/>
    <col min="7" max="13" width="11.625" style="325" customWidth="1"/>
    <col min="14" max="16384" width="9" style="325"/>
  </cols>
  <sheetData>
    <row r="1" spans="1:28" ht="8.4499999999999993" customHeight="1"/>
    <row r="2" spans="1:28" ht="28.7" customHeight="1">
      <c r="A2" s="412" t="s">
        <v>436</v>
      </c>
      <c r="B2" s="412"/>
      <c r="C2" s="412"/>
      <c r="D2" s="412"/>
      <c r="E2" s="412"/>
      <c r="F2" s="412"/>
      <c r="G2" s="326"/>
      <c r="N2" s="327"/>
      <c r="O2" s="327"/>
      <c r="P2" s="327"/>
      <c r="Q2" s="327"/>
      <c r="R2" s="327"/>
      <c r="S2" s="327"/>
      <c r="T2" s="328"/>
      <c r="U2" s="328"/>
      <c r="V2" s="328"/>
      <c r="W2" s="328"/>
      <c r="X2" s="328"/>
      <c r="Y2" s="328"/>
      <c r="Z2" s="328"/>
    </row>
    <row r="3" spans="1:28" ht="20.25" customHeight="1">
      <c r="A3" s="329"/>
      <c r="B3" s="413"/>
      <c r="C3" s="413"/>
      <c r="D3" s="413"/>
      <c r="E3" s="413"/>
      <c r="F3" s="413"/>
      <c r="G3" s="329"/>
      <c r="H3" s="329"/>
      <c r="I3" s="329"/>
      <c r="J3" s="330"/>
      <c r="L3" s="414" t="s">
        <v>437</v>
      </c>
      <c r="M3" s="414"/>
      <c r="S3" s="331"/>
      <c r="T3" s="332"/>
      <c r="U3" s="332"/>
      <c r="V3" s="332"/>
      <c r="W3" s="332"/>
      <c r="X3" s="332"/>
      <c r="Y3" s="332"/>
      <c r="Z3" s="332"/>
      <c r="AA3" s="332"/>
      <c r="AB3" s="332"/>
    </row>
    <row r="4" spans="1:28" ht="28.7" customHeight="1">
      <c r="A4" s="333"/>
      <c r="B4" s="334"/>
      <c r="C4" s="334"/>
      <c r="D4" s="334"/>
      <c r="E4" s="334"/>
      <c r="F4" s="335" t="s">
        <v>276</v>
      </c>
      <c r="G4" s="336" t="s">
        <v>438</v>
      </c>
      <c r="H4" s="336" t="s">
        <v>439</v>
      </c>
      <c r="I4" s="336" t="s">
        <v>440</v>
      </c>
      <c r="J4" s="336" t="s">
        <v>441</v>
      </c>
      <c r="K4" s="336" t="s">
        <v>442</v>
      </c>
      <c r="L4" s="415" t="s">
        <v>443</v>
      </c>
      <c r="M4" s="416"/>
      <c r="S4" s="331"/>
      <c r="T4" s="332"/>
      <c r="U4" s="332"/>
      <c r="V4" s="332"/>
      <c r="X4" s="332"/>
      <c r="Y4" s="332"/>
      <c r="Z4" s="332"/>
      <c r="AA4" s="332"/>
      <c r="AB4" s="332"/>
    </row>
    <row r="5" spans="1:28" ht="28.7" customHeight="1" thickBot="1">
      <c r="A5" s="417" t="s">
        <v>444</v>
      </c>
      <c r="B5" s="418"/>
      <c r="C5" s="418"/>
      <c r="D5" s="418"/>
      <c r="E5" s="337"/>
      <c r="F5" s="337"/>
      <c r="G5" s="338" t="s">
        <v>445</v>
      </c>
      <c r="H5" s="339" t="s">
        <v>446</v>
      </c>
      <c r="I5" s="339" t="s">
        <v>447</v>
      </c>
      <c r="J5" s="339" t="s">
        <v>448</v>
      </c>
      <c r="K5" s="338" t="s">
        <v>449</v>
      </c>
      <c r="L5" s="339" t="s">
        <v>450</v>
      </c>
      <c r="M5" s="339" t="s">
        <v>451</v>
      </c>
      <c r="S5" s="331"/>
    </row>
    <row r="6" spans="1:28" ht="23.25" customHeight="1">
      <c r="A6" s="340" t="s">
        <v>452</v>
      </c>
      <c r="B6" s="430" t="s">
        <v>453</v>
      </c>
      <c r="C6" s="431"/>
      <c r="D6" s="431"/>
      <c r="E6" s="431"/>
      <c r="F6" s="341"/>
      <c r="G6" s="419">
        <v>3.2</v>
      </c>
      <c r="H6" s="419">
        <v>4.5999999999999996</v>
      </c>
      <c r="I6" s="419">
        <v>8.5</v>
      </c>
      <c r="J6" s="419">
        <v>16.5</v>
      </c>
      <c r="K6" s="419">
        <v>3.8</v>
      </c>
      <c r="L6" s="419">
        <v>4</v>
      </c>
      <c r="M6" s="422">
        <v>6</v>
      </c>
    </row>
    <row r="7" spans="1:28" ht="23.25" customHeight="1">
      <c r="A7" s="342"/>
      <c r="B7" s="425" t="s">
        <v>454</v>
      </c>
      <c r="C7" s="426"/>
      <c r="D7" s="426"/>
      <c r="E7" s="426"/>
      <c r="F7" s="345"/>
      <c r="G7" s="420"/>
      <c r="H7" s="420"/>
      <c r="I7" s="420"/>
      <c r="J7" s="420"/>
      <c r="K7" s="420"/>
      <c r="L7" s="420"/>
      <c r="M7" s="423"/>
      <c r="Q7" s="346"/>
      <c r="R7" s="332"/>
    </row>
    <row r="8" spans="1:28" ht="23.25" customHeight="1">
      <c r="A8" s="342"/>
      <c r="B8" s="425" t="s">
        <v>455</v>
      </c>
      <c r="C8" s="426"/>
      <c r="D8" s="426"/>
      <c r="E8" s="426"/>
      <c r="F8" s="345"/>
      <c r="G8" s="420"/>
      <c r="H8" s="420"/>
      <c r="I8" s="420"/>
      <c r="J8" s="420"/>
      <c r="K8" s="420"/>
      <c r="L8" s="420"/>
      <c r="M8" s="423"/>
      <c r="Q8" s="346"/>
      <c r="R8" s="332"/>
    </row>
    <row r="9" spans="1:28" ht="23.25" customHeight="1">
      <c r="A9" s="342"/>
      <c r="B9" s="427" t="s">
        <v>456</v>
      </c>
      <c r="C9" s="428"/>
      <c r="D9" s="428"/>
      <c r="E9" s="428"/>
      <c r="F9" s="429"/>
      <c r="G9" s="421"/>
      <c r="H9" s="421"/>
      <c r="I9" s="421"/>
      <c r="J9" s="421"/>
      <c r="K9" s="421"/>
      <c r="L9" s="421"/>
      <c r="M9" s="424"/>
      <c r="Q9" s="346"/>
      <c r="R9" s="346"/>
    </row>
    <row r="10" spans="1:28" ht="23.25" customHeight="1" thickBot="1">
      <c r="A10" s="342"/>
      <c r="B10" s="347" t="s">
        <v>457</v>
      </c>
      <c r="C10" s="348"/>
      <c r="D10" s="348"/>
      <c r="E10" s="348"/>
      <c r="F10" s="349"/>
      <c r="G10" s="435">
        <v>0.2</v>
      </c>
      <c r="H10" s="436"/>
      <c r="I10" s="436"/>
      <c r="J10" s="436"/>
      <c r="K10" s="436"/>
      <c r="L10" s="436"/>
      <c r="M10" s="437"/>
      <c r="Q10" s="346"/>
      <c r="R10" s="346"/>
    </row>
    <row r="11" spans="1:28" ht="23.25" customHeight="1">
      <c r="A11" s="342"/>
      <c r="B11" s="430" t="s">
        <v>458</v>
      </c>
      <c r="C11" s="431"/>
      <c r="D11" s="431"/>
      <c r="E11" s="431"/>
      <c r="F11" s="438"/>
      <c r="G11" s="419">
        <v>3.2</v>
      </c>
      <c r="H11" s="419">
        <v>4.5999999999999996</v>
      </c>
      <c r="I11" s="419">
        <v>8.5</v>
      </c>
      <c r="J11" s="419">
        <v>16.399999999999999</v>
      </c>
      <c r="K11" s="419">
        <v>3.8</v>
      </c>
      <c r="L11" s="419">
        <v>4</v>
      </c>
      <c r="M11" s="422">
        <v>6</v>
      </c>
      <c r="Q11" s="346"/>
      <c r="R11" s="346"/>
    </row>
    <row r="12" spans="1:28" ht="23.25" customHeight="1">
      <c r="A12" s="342"/>
      <c r="B12" s="427" t="s">
        <v>459</v>
      </c>
      <c r="C12" s="428"/>
      <c r="D12" s="428"/>
      <c r="E12" s="428"/>
      <c r="F12" s="350"/>
      <c r="G12" s="421"/>
      <c r="H12" s="421"/>
      <c r="I12" s="421"/>
      <c r="J12" s="421"/>
      <c r="K12" s="421"/>
      <c r="L12" s="421"/>
      <c r="M12" s="424"/>
      <c r="Q12" s="346"/>
    </row>
    <row r="13" spans="1:28" ht="23.25" customHeight="1" thickBot="1">
      <c r="A13" s="342"/>
      <c r="B13" s="347" t="s">
        <v>460</v>
      </c>
      <c r="C13" s="348"/>
      <c r="D13" s="348"/>
      <c r="E13" s="348"/>
      <c r="F13" s="349"/>
      <c r="G13" s="439">
        <v>0.2</v>
      </c>
      <c r="H13" s="440"/>
      <c r="I13" s="440"/>
      <c r="J13" s="440"/>
      <c r="K13" s="440"/>
      <c r="L13" s="440"/>
      <c r="M13" s="441"/>
      <c r="Q13" s="346"/>
    </row>
    <row r="14" spans="1:28" ht="23.25" customHeight="1">
      <c r="A14" s="342"/>
      <c r="B14" s="442" t="s">
        <v>461</v>
      </c>
      <c r="C14" s="443"/>
      <c r="D14" s="443"/>
      <c r="E14" s="351"/>
      <c r="F14" s="352"/>
      <c r="G14" s="353">
        <v>3.2</v>
      </c>
      <c r="H14" s="353">
        <v>5</v>
      </c>
      <c r="I14" s="353">
        <v>9</v>
      </c>
      <c r="J14" s="354">
        <v>18</v>
      </c>
      <c r="K14" s="353">
        <v>4</v>
      </c>
      <c r="L14" s="355">
        <v>3.2</v>
      </c>
      <c r="M14" s="356">
        <v>5</v>
      </c>
    </row>
    <row r="15" spans="1:28" ht="23.25" customHeight="1">
      <c r="A15" s="342"/>
      <c r="B15" s="357" t="s">
        <v>460</v>
      </c>
      <c r="C15" s="358"/>
      <c r="D15" s="358"/>
      <c r="E15" s="358"/>
      <c r="F15" s="359"/>
      <c r="G15" s="432">
        <v>0.2</v>
      </c>
      <c r="H15" s="433"/>
      <c r="I15" s="433"/>
      <c r="J15" s="433"/>
      <c r="K15" s="433"/>
      <c r="L15" s="433"/>
      <c r="M15" s="434"/>
    </row>
    <row r="16" spans="1:28" ht="23.25" customHeight="1" thickBot="1">
      <c r="A16" s="342"/>
      <c r="B16" s="444" t="s">
        <v>462</v>
      </c>
      <c r="C16" s="445"/>
      <c r="D16" s="360"/>
      <c r="E16" s="360"/>
      <c r="F16" s="361"/>
      <c r="G16" s="362">
        <v>0.35</v>
      </c>
      <c r="H16" s="362">
        <v>0.65</v>
      </c>
      <c r="I16" s="363">
        <v>1.4</v>
      </c>
      <c r="J16" s="364">
        <v>2.5</v>
      </c>
      <c r="K16" s="362">
        <v>0.55000000000000004</v>
      </c>
      <c r="L16" s="365">
        <v>0.35</v>
      </c>
      <c r="M16" s="366">
        <v>0.65</v>
      </c>
    </row>
    <row r="17" spans="1:14" ht="23.25" customHeight="1">
      <c r="A17" s="342"/>
      <c r="B17" s="442" t="s">
        <v>463</v>
      </c>
      <c r="C17" s="431"/>
      <c r="D17" s="351"/>
      <c r="E17" s="351"/>
      <c r="F17" s="352"/>
      <c r="G17" s="353">
        <v>3.2</v>
      </c>
      <c r="H17" s="353">
        <v>5</v>
      </c>
      <c r="I17" s="353">
        <v>10</v>
      </c>
      <c r="J17" s="354">
        <v>20</v>
      </c>
      <c r="K17" s="353">
        <v>5</v>
      </c>
      <c r="L17" s="355">
        <v>3.2</v>
      </c>
      <c r="M17" s="356">
        <v>5</v>
      </c>
    </row>
    <row r="18" spans="1:14" ht="23.25" customHeight="1">
      <c r="A18" s="342"/>
      <c r="B18" s="343" t="s">
        <v>457</v>
      </c>
      <c r="C18" s="358"/>
      <c r="D18" s="367"/>
      <c r="E18" s="358"/>
      <c r="F18" s="359"/>
      <c r="G18" s="432">
        <v>0.2</v>
      </c>
      <c r="H18" s="433"/>
      <c r="I18" s="433"/>
      <c r="J18" s="433"/>
      <c r="K18" s="433"/>
      <c r="L18" s="433"/>
      <c r="M18" s="434"/>
      <c r="N18" s="368"/>
    </row>
    <row r="19" spans="1:14" ht="23.25" customHeight="1" thickBot="1">
      <c r="A19" s="342"/>
      <c r="B19" s="449" t="s">
        <v>462</v>
      </c>
      <c r="C19" s="450"/>
      <c r="D19" s="450"/>
      <c r="E19" s="360"/>
      <c r="F19" s="361"/>
      <c r="G19" s="362">
        <v>0.35</v>
      </c>
      <c r="H19" s="362">
        <v>0.65</v>
      </c>
      <c r="I19" s="363">
        <v>1.4</v>
      </c>
      <c r="J19" s="364">
        <v>2.5</v>
      </c>
      <c r="K19" s="362">
        <v>0.55000000000000004</v>
      </c>
      <c r="L19" s="365">
        <v>0.35</v>
      </c>
      <c r="M19" s="366">
        <v>0.65</v>
      </c>
    </row>
    <row r="20" spans="1:14" ht="23.25" customHeight="1">
      <c r="A20" s="340" t="s">
        <v>464</v>
      </c>
      <c r="B20" s="442" t="s">
        <v>465</v>
      </c>
      <c r="C20" s="443"/>
      <c r="D20" s="443"/>
      <c r="E20" s="443"/>
      <c r="F20" s="443"/>
      <c r="G20" s="369">
        <v>3.2</v>
      </c>
      <c r="H20" s="369">
        <v>4.5999999999999996</v>
      </c>
      <c r="I20" s="369">
        <v>8.5</v>
      </c>
      <c r="J20" s="370">
        <v>16.5</v>
      </c>
      <c r="K20" s="369">
        <v>3.8</v>
      </c>
      <c r="L20" s="369">
        <v>4</v>
      </c>
      <c r="M20" s="371">
        <v>6</v>
      </c>
    </row>
    <row r="21" spans="1:14" ht="23.25" customHeight="1" thickBot="1">
      <c r="A21" s="372"/>
      <c r="B21" s="347" t="s">
        <v>457</v>
      </c>
      <c r="C21" s="348"/>
      <c r="D21" s="348"/>
      <c r="E21" s="348"/>
      <c r="F21" s="349"/>
      <c r="G21" s="451">
        <v>0.2</v>
      </c>
      <c r="H21" s="452"/>
      <c r="I21" s="452"/>
      <c r="J21" s="452"/>
      <c r="K21" s="452"/>
      <c r="L21" s="452"/>
      <c r="M21" s="453"/>
    </row>
    <row r="22" spans="1:14" ht="23.25" customHeight="1">
      <c r="A22" s="342"/>
      <c r="B22" s="442" t="s">
        <v>466</v>
      </c>
      <c r="C22" s="443"/>
      <c r="D22" s="443"/>
      <c r="E22" s="443"/>
      <c r="F22" s="351"/>
      <c r="G22" s="369">
        <v>3.2</v>
      </c>
      <c r="H22" s="369">
        <v>4.5999999999999996</v>
      </c>
      <c r="I22" s="369">
        <v>8.4</v>
      </c>
      <c r="J22" s="370">
        <v>15</v>
      </c>
      <c r="K22" s="369">
        <v>3.8</v>
      </c>
      <c r="L22" s="369">
        <f>L20</f>
        <v>4</v>
      </c>
      <c r="M22" s="373">
        <v>6</v>
      </c>
    </row>
    <row r="23" spans="1:14" ht="23.25" customHeight="1" thickBot="1">
      <c r="A23" s="342"/>
      <c r="B23" s="374" t="s">
        <v>467</v>
      </c>
      <c r="C23" s="348"/>
      <c r="D23" s="348"/>
      <c r="E23" s="348"/>
      <c r="F23" s="349"/>
      <c r="G23" s="451">
        <v>0.2</v>
      </c>
      <c r="H23" s="452"/>
      <c r="I23" s="452"/>
      <c r="J23" s="452"/>
      <c r="K23" s="452"/>
      <c r="L23" s="452"/>
      <c r="M23" s="453"/>
      <c r="N23" s="368"/>
    </row>
    <row r="24" spans="1:14" ht="23.25" customHeight="1">
      <c r="A24" s="342"/>
      <c r="B24" s="442" t="s">
        <v>468</v>
      </c>
      <c r="C24" s="443"/>
      <c r="D24" s="443"/>
      <c r="E24" s="351"/>
      <c r="F24" s="351"/>
      <c r="G24" s="369">
        <v>3.2</v>
      </c>
      <c r="H24" s="375">
        <v>4.5999999999999996</v>
      </c>
      <c r="I24" s="376">
        <v>8</v>
      </c>
      <c r="J24" s="375">
        <v>14</v>
      </c>
      <c r="K24" s="376">
        <v>3.8</v>
      </c>
      <c r="L24" s="375">
        <v>4</v>
      </c>
      <c r="M24" s="371">
        <v>6</v>
      </c>
    </row>
    <row r="25" spans="1:14" ht="23.25" customHeight="1" thickBot="1">
      <c r="A25" s="377"/>
      <c r="B25" s="347" t="s">
        <v>457</v>
      </c>
      <c r="C25" s="348"/>
      <c r="D25" s="348"/>
      <c r="E25" s="348"/>
      <c r="F25" s="349"/>
      <c r="G25" s="378"/>
      <c r="H25" s="379"/>
      <c r="I25" s="379"/>
      <c r="J25" s="380">
        <v>0.2</v>
      </c>
      <c r="K25" s="379"/>
      <c r="L25" s="379"/>
      <c r="M25" s="381"/>
    </row>
    <row r="26" spans="1:14" ht="16.5" customHeight="1">
      <c r="A26" s="382" t="s">
        <v>469</v>
      </c>
      <c r="B26" s="383"/>
      <c r="C26" s="344"/>
      <c r="D26" s="344"/>
      <c r="E26" s="344"/>
      <c r="F26" s="344"/>
      <c r="G26" s="328"/>
      <c r="H26" s="328"/>
      <c r="I26" s="328"/>
      <c r="J26" s="328"/>
      <c r="K26" s="328"/>
      <c r="L26" s="328"/>
      <c r="M26" s="328"/>
    </row>
    <row r="27" spans="1:14" s="332" customFormat="1" ht="16.5" customHeight="1">
      <c r="M27" s="384"/>
    </row>
    <row r="28" spans="1:14" s="332" customFormat="1" ht="18" customHeight="1">
      <c r="A28" s="446" t="s">
        <v>470</v>
      </c>
      <c r="B28" s="447"/>
      <c r="C28" s="447"/>
      <c r="D28" s="448"/>
      <c r="G28" s="385" t="s">
        <v>471</v>
      </c>
    </row>
    <row r="29" spans="1:14" ht="18" customHeight="1">
      <c r="A29" s="386" t="s">
        <v>472</v>
      </c>
      <c r="B29" s="387" t="s">
        <v>473</v>
      </c>
      <c r="C29" s="388"/>
      <c r="D29" s="389"/>
      <c r="G29" s="390" t="s">
        <v>474</v>
      </c>
      <c r="H29" s="391" t="s">
        <v>475</v>
      </c>
      <c r="I29" s="391"/>
      <c r="J29" s="391"/>
      <c r="K29" s="391" t="s">
        <v>476</v>
      </c>
      <c r="L29" s="391"/>
      <c r="M29" s="391"/>
    </row>
    <row r="30" spans="1:14" ht="18" customHeight="1">
      <c r="A30" s="392" t="s">
        <v>477</v>
      </c>
      <c r="B30" s="387" t="s">
        <v>478</v>
      </c>
      <c r="C30" s="388"/>
      <c r="D30" s="389"/>
      <c r="G30" s="390" t="s">
        <v>479</v>
      </c>
      <c r="H30" s="391" t="s">
        <v>480</v>
      </c>
      <c r="I30" s="391"/>
      <c r="J30" s="391"/>
      <c r="K30" s="391" t="s">
        <v>481</v>
      </c>
      <c r="L30" s="391"/>
      <c r="M30" s="391"/>
    </row>
    <row r="31" spans="1:14" ht="19.5" customHeight="1">
      <c r="G31" s="390" t="s">
        <v>482</v>
      </c>
      <c r="H31" s="391" t="s">
        <v>483</v>
      </c>
      <c r="I31" s="391"/>
      <c r="J31" s="391"/>
      <c r="K31" s="391" t="s">
        <v>484</v>
      </c>
      <c r="L31" s="391"/>
      <c r="M31" s="391"/>
    </row>
    <row r="32" spans="1:14" ht="19.5" customHeight="1">
      <c r="G32" s="390" t="s">
        <v>485</v>
      </c>
      <c r="H32" s="391" t="s">
        <v>486</v>
      </c>
      <c r="I32" s="391"/>
      <c r="J32" s="391"/>
      <c r="K32" s="391" t="s">
        <v>487</v>
      </c>
      <c r="L32" s="391"/>
      <c r="M32" s="391"/>
    </row>
    <row r="33" spans="8:13" ht="7.5" customHeight="1"/>
    <row r="34" spans="8:13" ht="19.5" customHeight="1"/>
    <row r="35" spans="8:13" ht="19.5" customHeight="1">
      <c r="H35" s="332"/>
      <c r="J35" s="332"/>
      <c r="K35" s="332"/>
      <c r="L35" s="332"/>
      <c r="M35" s="332"/>
    </row>
    <row r="36" spans="8:13" ht="19.5" customHeight="1"/>
    <row r="37" spans="8:13" ht="19.5" customHeight="1"/>
    <row r="38" spans="8:13" ht="19.5" customHeight="1"/>
    <row r="39" spans="8:13" ht="19.5" customHeight="1"/>
    <row r="40" spans="8:13" ht="19.5" customHeight="1"/>
    <row r="41" spans="8:13" ht="19.5" customHeight="1"/>
    <row r="42" spans="8:13" ht="11.25" customHeight="1"/>
  </sheetData>
  <sheetProtection algorithmName="SHA-512" hashValue="9uBapfULW30vtI1EI1hGVabToH7pvWMFQegCWM6oHsKaXffmW5S70e5eZdIZYqKEIK08wUszRkqiv9r77a9soQ==" saltValue="emaCmavvt9NIdn2/wfPuAw==" spinCount="100000" sheet="1" objects="1" scenarios="1"/>
  <mergeCells count="39">
    <mergeCell ref="A28:D28"/>
    <mergeCell ref="B19:D19"/>
    <mergeCell ref="B20:F20"/>
    <mergeCell ref="G21:M21"/>
    <mergeCell ref="B22:E22"/>
    <mergeCell ref="G23:M23"/>
    <mergeCell ref="B24:D24"/>
    <mergeCell ref="G18:M18"/>
    <mergeCell ref="G10:M10"/>
    <mergeCell ref="B11:F11"/>
    <mergeCell ref="G11:G12"/>
    <mergeCell ref="H11:H12"/>
    <mergeCell ref="I11:I12"/>
    <mergeCell ref="J11:J12"/>
    <mergeCell ref="K11:K12"/>
    <mergeCell ref="L11:L12"/>
    <mergeCell ref="M11:M12"/>
    <mergeCell ref="B12:E12"/>
    <mergeCell ref="G13:M13"/>
    <mergeCell ref="B14:D14"/>
    <mergeCell ref="G15:M15"/>
    <mergeCell ref="B16:C16"/>
    <mergeCell ref="B17:C17"/>
    <mergeCell ref="K6:K9"/>
    <mergeCell ref="L6:L9"/>
    <mergeCell ref="M6:M9"/>
    <mergeCell ref="B7:E7"/>
    <mergeCell ref="B8:E8"/>
    <mergeCell ref="B9:F9"/>
    <mergeCell ref="B6:E6"/>
    <mergeCell ref="G6:G9"/>
    <mergeCell ref="H6:H9"/>
    <mergeCell ref="I6:I9"/>
    <mergeCell ref="J6:J9"/>
    <mergeCell ref="A2:F2"/>
    <mergeCell ref="B3:F3"/>
    <mergeCell ref="L3:M3"/>
    <mergeCell ref="L4:M4"/>
    <mergeCell ref="A5:D5"/>
  </mergeCells>
  <phoneticPr fontId="2"/>
  <pageMargins left="0.31496062992125984" right="0" top="0.35433070866141736" bottom="0.19685039370078741" header="0.23622047244094491" footer="0.15748031496062992"/>
  <pageSetup paperSize="9" scale="83" orientation="landscape"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view="pageBreakPreview" zoomScaleNormal="100" zoomScaleSheetLayoutView="100" workbookViewId="0">
      <selection activeCell="J21" sqref="J21:M21"/>
    </sheetView>
  </sheetViews>
  <sheetFormatPr defaultColWidth="19" defaultRowHeight="12"/>
  <cols>
    <col min="1" max="1" width="13.125" style="84" customWidth="1"/>
    <col min="2" max="2" width="12.5" style="84" customWidth="1"/>
    <col min="3" max="3" width="2.125" style="84" customWidth="1"/>
    <col min="4" max="5" width="14" style="84" customWidth="1"/>
    <col min="6" max="6" width="5.625" style="84" customWidth="1"/>
    <col min="7" max="7" width="2.75" style="84" customWidth="1"/>
    <col min="8" max="8" width="5.5" style="84" customWidth="1"/>
    <col min="9" max="9" width="1.75" style="84" customWidth="1"/>
    <col min="10" max="10" width="4.875" style="84" customWidth="1"/>
    <col min="11" max="11" width="2.75" style="100" customWidth="1"/>
    <col min="12" max="12" width="4.75" style="100" customWidth="1"/>
    <col min="13" max="13" width="2.625" style="100" customWidth="1"/>
    <col min="14" max="14" width="5.125" style="100" customWidth="1"/>
    <col min="15" max="15" width="4.875" style="100" customWidth="1"/>
    <col min="16" max="16" width="4" style="100" customWidth="1"/>
    <col min="17" max="17" width="2.25" style="100" customWidth="1"/>
    <col min="18" max="18" width="3" style="100" customWidth="1"/>
    <col min="19" max="19" width="2.5" style="100" customWidth="1"/>
    <col min="20" max="20" width="4.875" style="100" customWidth="1"/>
    <col min="21" max="21" width="2.625" style="84" customWidth="1"/>
    <col min="22" max="22" width="6.125" style="84" customWidth="1"/>
    <col min="23" max="23" width="7.5" style="84" customWidth="1"/>
    <col min="24" max="24" width="12.625" style="84" customWidth="1"/>
    <col min="25" max="32" width="7.75" style="84" customWidth="1"/>
    <col min="33" max="34" width="7" style="84" customWidth="1"/>
    <col min="35" max="16384" width="19" style="84"/>
  </cols>
  <sheetData>
    <row r="1" spans="1:24" s="83" customFormat="1" ht="21">
      <c r="A1" s="493" t="s">
        <v>509</v>
      </c>
      <c r="B1" s="493"/>
      <c r="C1" s="493"/>
      <c r="D1" s="493"/>
      <c r="E1" s="493"/>
      <c r="F1" s="493"/>
      <c r="G1" s="493"/>
      <c r="H1" s="493"/>
      <c r="I1" s="493"/>
      <c r="J1" s="493"/>
      <c r="K1" s="493"/>
      <c r="L1" s="493"/>
      <c r="M1" s="493"/>
      <c r="N1" s="493"/>
      <c r="O1" s="493"/>
      <c r="P1" s="493"/>
      <c r="Q1" s="493"/>
      <c r="R1" s="493"/>
      <c r="S1" s="493"/>
      <c r="T1" s="493"/>
      <c r="U1" s="493"/>
      <c r="V1" s="493"/>
      <c r="W1" s="493"/>
      <c r="X1" s="401"/>
    </row>
    <row r="2" spans="1:24" ht="35.25" customHeight="1">
      <c r="A2" s="244" t="s">
        <v>47</v>
      </c>
      <c r="B2" s="251" t="s">
        <v>189</v>
      </c>
      <c r="C2" s="494"/>
      <c r="D2" s="495"/>
      <c r="E2" s="496"/>
      <c r="F2" s="503" t="s">
        <v>190</v>
      </c>
      <c r="G2" s="504"/>
      <c r="H2" s="505"/>
      <c r="I2" s="494"/>
      <c r="J2" s="495"/>
      <c r="K2" s="495"/>
      <c r="L2" s="495"/>
      <c r="M2" s="495"/>
      <c r="N2" s="495"/>
      <c r="O2" s="252" t="s">
        <v>201</v>
      </c>
      <c r="P2" s="495"/>
      <c r="Q2" s="495"/>
      <c r="R2" s="495"/>
      <c r="S2" s="495"/>
      <c r="T2" s="495"/>
      <c r="U2" s="496"/>
      <c r="V2" s="253" t="s">
        <v>276</v>
      </c>
      <c r="W2" s="500"/>
      <c r="X2" s="501"/>
    </row>
    <row r="3" spans="1:24" ht="35.25" customHeight="1">
      <c r="A3" s="253" t="s">
        <v>213</v>
      </c>
      <c r="B3" s="508"/>
      <c r="C3" s="508"/>
      <c r="D3" s="508"/>
      <c r="E3" s="509"/>
      <c r="F3" s="510" t="s">
        <v>264</v>
      </c>
      <c r="G3" s="511"/>
      <c r="H3" s="512"/>
      <c r="I3" s="497"/>
      <c r="J3" s="498"/>
      <c r="K3" s="498"/>
      <c r="L3" s="498"/>
      <c r="M3" s="498"/>
      <c r="N3" s="498"/>
      <c r="O3" s="498"/>
      <c r="P3" s="498"/>
      <c r="Q3" s="498"/>
      <c r="R3" s="498"/>
      <c r="S3" s="498"/>
      <c r="T3" s="498"/>
      <c r="U3" s="499"/>
      <c r="V3" s="253" t="s">
        <v>44</v>
      </c>
      <c r="W3" s="506">
        <f>SUM(X25)</f>
        <v>0</v>
      </c>
      <c r="X3" s="507"/>
    </row>
    <row r="4" spans="1:24" ht="10.5" customHeight="1">
      <c r="A4" s="18"/>
      <c r="B4" s="85"/>
      <c r="C4" s="85"/>
      <c r="D4" s="85"/>
      <c r="E4" s="85"/>
      <c r="F4" s="20"/>
      <c r="G4" s="20"/>
      <c r="H4" s="20"/>
      <c r="I4" s="19"/>
      <c r="J4" s="19"/>
      <c r="K4" s="19"/>
      <c r="L4" s="19"/>
      <c r="M4" s="19"/>
      <c r="N4" s="19"/>
      <c r="O4" s="19"/>
      <c r="P4" s="19"/>
      <c r="Q4" s="19"/>
      <c r="R4" s="19"/>
      <c r="S4" s="19"/>
      <c r="T4" s="19"/>
      <c r="U4" s="19"/>
      <c r="V4" s="18"/>
      <c r="W4" s="86"/>
      <c r="X4" s="87"/>
    </row>
    <row r="5" spans="1:24" ht="18" customHeight="1" thickBot="1">
      <c r="E5" s="88"/>
      <c r="F5" s="88"/>
      <c r="G5" s="88"/>
      <c r="H5" s="88"/>
      <c r="I5" s="89"/>
      <c r="J5" s="90"/>
      <c r="K5" s="91"/>
      <c r="L5" s="91"/>
      <c r="M5" s="91"/>
      <c r="N5" s="91"/>
      <c r="O5" s="91"/>
      <c r="P5" s="91"/>
      <c r="Q5" s="91"/>
      <c r="R5" s="91"/>
      <c r="S5" s="91"/>
      <c r="T5" s="91"/>
      <c r="V5" s="92"/>
      <c r="W5" s="92"/>
      <c r="X5" s="254" t="s">
        <v>512</v>
      </c>
    </row>
    <row r="6" spans="1:24" s="24" customFormat="1" ht="33.75" customHeight="1" thickBot="1">
      <c r="A6" s="190" t="s">
        <v>45</v>
      </c>
      <c r="B6" s="454" t="s">
        <v>218</v>
      </c>
      <c r="C6" s="455"/>
      <c r="D6" s="191" t="s">
        <v>188</v>
      </c>
      <c r="E6" s="191" t="s">
        <v>217</v>
      </c>
      <c r="F6" s="466" t="s">
        <v>277</v>
      </c>
      <c r="G6" s="466"/>
      <c r="H6" s="466"/>
      <c r="I6" s="93"/>
      <c r="J6" s="456" t="s">
        <v>45</v>
      </c>
      <c r="K6" s="457"/>
      <c r="L6" s="457"/>
      <c r="M6" s="458"/>
      <c r="N6" s="481" t="s">
        <v>218</v>
      </c>
      <c r="O6" s="466"/>
      <c r="P6" s="466"/>
      <c r="Q6" s="454" t="s">
        <v>188</v>
      </c>
      <c r="R6" s="502"/>
      <c r="S6" s="502"/>
      <c r="T6" s="502"/>
      <c r="U6" s="455"/>
      <c r="V6" s="481" t="s">
        <v>217</v>
      </c>
      <c r="W6" s="481"/>
      <c r="X6" s="197" t="s">
        <v>277</v>
      </c>
    </row>
    <row r="7" spans="1:24" s="24" customFormat="1" ht="21.75" customHeight="1">
      <c r="A7" s="192" t="s">
        <v>1</v>
      </c>
      <c r="B7" s="486">
        <f>岐阜市・瑞穂・本巣!$D$39</f>
        <v>135250</v>
      </c>
      <c r="C7" s="488"/>
      <c r="D7" s="4">
        <f>岐阜市・瑞穂・本巣!$F$39</f>
        <v>46850</v>
      </c>
      <c r="E7" s="4">
        <f>岐阜市・瑞穂・本巣!$G$39</f>
        <v>88400</v>
      </c>
      <c r="F7" s="471">
        <f>岐阜市・瑞穂・本巣!$I$39</f>
        <v>0</v>
      </c>
      <c r="G7" s="471"/>
      <c r="H7" s="471"/>
      <c r="I7" s="94"/>
      <c r="J7" s="467" t="s">
        <v>16</v>
      </c>
      <c r="K7" s="467"/>
      <c r="L7" s="467"/>
      <c r="M7" s="467"/>
      <c r="N7" s="485">
        <f>美濃加茂･加茂･美濃･関・郡上!$D$12</f>
        <v>16550</v>
      </c>
      <c r="O7" s="485"/>
      <c r="P7" s="485"/>
      <c r="Q7" s="486">
        <f>美濃加茂･加茂･美濃･関・郡上!$F$12</f>
        <v>7950</v>
      </c>
      <c r="R7" s="487"/>
      <c r="S7" s="487"/>
      <c r="T7" s="487"/>
      <c r="U7" s="488"/>
      <c r="V7" s="485">
        <f>美濃加茂･加茂･美濃･関・郡上!$G$12</f>
        <v>8600</v>
      </c>
      <c r="W7" s="485"/>
      <c r="X7" s="7">
        <f>美濃加茂･加茂･美濃･関・郡上!$I$12</f>
        <v>0</v>
      </c>
    </row>
    <row r="8" spans="1:24" s="24" customFormat="1" ht="21.75" customHeight="1">
      <c r="A8" s="193" t="s">
        <v>4</v>
      </c>
      <c r="B8" s="461">
        <f>岐阜市・瑞穂・本巣!$S$12</f>
        <v>15400</v>
      </c>
      <c r="C8" s="463"/>
      <c r="D8" s="1">
        <f>岐阜市・瑞穂・本巣!$U$12</f>
        <v>5950</v>
      </c>
      <c r="E8" s="1">
        <f>岐阜市・瑞穂・本巣!$W$12</f>
        <v>9450</v>
      </c>
      <c r="F8" s="464">
        <f>岐阜市・瑞穂・本巣!$X$12</f>
        <v>0</v>
      </c>
      <c r="G8" s="464"/>
      <c r="H8" s="464"/>
      <c r="I8" s="94"/>
      <c r="J8" s="472" t="s">
        <v>17</v>
      </c>
      <c r="K8" s="472"/>
      <c r="L8" s="472"/>
      <c r="M8" s="472"/>
      <c r="N8" s="465">
        <f>美濃加茂･加茂･美濃･関・郡上!$D$30</f>
        <v>14100</v>
      </c>
      <c r="O8" s="465"/>
      <c r="P8" s="465"/>
      <c r="Q8" s="461">
        <f>美濃加茂･加茂･美濃･関・郡上!$F$30</f>
        <v>11800</v>
      </c>
      <c r="R8" s="462"/>
      <c r="S8" s="462"/>
      <c r="T8" s="462"/>
      <c r="U8" s="463"/>
      <c r="V8" s="465">
        <f>美濃加茂･加茂･美濃･関・郡上!$G$30</f>
        <v>2300</v>
      </c>
      <c r="W8" s="465"/>
      <c r="X8" s="8">
        <f>美濃加茂･加茂･美濃･関・郡上!$I$30</f>
        <v>0</v>
      </c>
    </row>
    <row r="9" spans="1:24" s="24" customFormat="1" ht="21.75" customHeight="1">
      <c r="A9" s="193" t="s">
        <v>82</v>
      </c>
      <c r="B9" s="461">
        <f>岐阜市・瑞穂・本巣!$S$21</f>
        <v>7900</v>
      </c>
      <c r="C9" s="463"/>
      <c r="D9" s="1">
        <f>岐阜市・瑞穂・本巣!$U$21</f>
        <v>4400</v>
      </c>
      <c r="E9" s="1">
        <f>岐阜市・瑞穂・本巣!$W$21</f>
        <v>3500</v>
      </c>
      <c r="F9" s="464">
        <f>岐阜市・瑞穂・本巣!$X$21</f>
        <v>0</v>
      </c>
      <c r="G9" s="464"/>
      <c r="H9" s="464"/>
      <c r="I9" s="94"/>
      <c r="J9" s="472" t="s">
        <v>18</v>
      </c>
      <c r="K9" s="472"/>
      <c r="L9" s="472"/>
      <c r="M9" s="472"/>
      <c r="N9" s="465">
        <f>美濃加茂･加茂･美濃･関・郡上!$D$38</f>
        <v>3700</v>
      </c>
      <c r="O9" s="465"/>
      <c r="P9" s="465"/>
      <c r="Q9" s="461">
        <f>美濃加茂･加茂･美濃･関・郡上!$F$38</f>
        <v>3700</v>
      </c>
      <c r="R9" s="462"/>
      <c r="S9" s="462"/>
      <c r="T9" s="462"/>
      <c r="U9" s="463"/>
      <c r="V9" s="465">
        <f>美濃加茂･加茂･美濃･関・郡上!$G$38</f>
        <v>0</v>
      </c>
      <c r="W9" s="465"/>
      <c r="X9" s="8">
        <f>美濃加茂･加茂･美濃･関・郡上!$I$38</f>
        <v>0</v>
      </c>
    </row>
    <row r="10" spans="1:24" s="24" customFormat="1" ht="21.75" customHeight="1">
      <c r="A10" s="193" t="s">
        <v>83</v>
      </c>
      <c r="B10" s="461">
        <f>岐阜市・瑞穂・本巣!$S$30</f>
        <v>8700</v>
      </c>
      <c r="C10" s="463"/>
      <c r="D10" s="1">
        <f>岐阜市・瑞穂・本巣!$U$30</f>
        <v>2850</v>
      </c>
      <c r="E10" s="1">
        <f>岐阜市・瑞穂・本巣!$W$30</f>
        <v>5850</v>
      </c>
      <c r="F10" s="464">
        <f>岐阜市・瑞穂・本巣!$X$30</f>
        <v>0</v>
      </c>
      <c r="G10" s="464"/>
      <c r="H10" s="464"/>
      <c r="I10" s="94"/>
      <c r="J10" s="472" t="s">
        <v>19</v>
      </c>
      <c r="K10" s="472"/>
      <c r="L10" s="472"/>
      <c r="M10" s="472"/>
      <c r="N10" s="465">
        <f>美濃加茂･加茂･美濃･関・郡上!$S$20</f>
        <v>24200</v>
      </c>
      <c r="O10" s="465"/>
      <c r="P10" s="465"/>
      <c r="Q10" s="461">
        <f>美濃加茂･加茂･美濃･関・郡上!$U$20</f>
        <v>13550</v>
      </c>
      <c r="R10" s="462"/>
      <c r="S10" s="462"/>
      <c r="T10" s="462"/>
      <c r="U10" s="463"/>
      <c r="V10" s="465">
        <f>美濃加茂･加茂･美濃･関・郡上!$W$20</f>
        <v>10650</v>
      </c>
      <c r="W10" s="465"/>
      <c r="X10" s="8">
        <f>美濃加茂･加茂･美濃･関・郡上!$X$20</f>
        <v>0</v>
      </c>
    </row>
    <row r="11" spans="1:24" s="24" customFormat="1" ht="21.75" customHeight="1" thickBot="1">
      <c r="A11" s="193" t="s">
        <v>5</v>
      </c>
      <c r="B11" s="461">
        <f>SUM(山県・羽島・各務原!D13)</f>
        <v>4100</v>
      </c>
      <c r="C11" s="463"/>
      <c r="D11" s="1">
        <f>SUM(山県・羽島・各務原!F13)</f>
        <v>4100</v>
      </c>
      <c r="E11" s="1">
        <f>SUM(山県・羽島・各務原!G13)</f>
        <v>0</v>
      </c>
      <c r="F11" s="464">
        <f>山県・羽島・各務原!$I$13</f>
        <v>0</v>
      </c>
      <c r="G11" s="464"/>
      <c r="H11" s="464"/>
      <c r="I11" s="94"/>
      <c r="J11" s="476" t="s">
        <v>20</v>
      </c>
      <c r="K11" s="476"/>
      <c r="L11" s="476"/>
      <c r="M11" s="476"/>
      <c r="N11" s="480">
        <f>美濃加茂･加茂･美濃･関・郡上!$S$32</f>
        <v>8250</v>
      </c>
      <c r="O11" s="480"/>
      <c r="P11" s="480"/>
      <c r="Q11" s="490">
        <f>美濃加茂･加茂･美濃･関・郡上!$U$32</f>
        <v>8250</v>
      </c>
      <c r="R11" s="491"/>
      <c r="S11" s="491"/>
      <c r="T11" s="491"/>
      <c r="U11" s="492"/>
      <c r="V11" s="480">
        <f>美濃加茂･加茂･美濃･関・郡上!$W$32</f>
        <v>0</v>
      </c>
      <c r="W11" s="480"/>
      <c r="X11" s="10">
        <f>美濃加茂･加茂･美濃･関・郡上!$X$32</f>
        <v>0</v>
      </c>
    </row>
    <row r="12" spans="1:24" s="24" customFormat="1" ht="21.75" customHeight="1" thickTop="1" thickBot="1">
      <c r="A12" s="193" t="s">
        <v>6</v>
      </c>
      <c r="B12" s="461">
        <f>山県・羽島・各務原!$D$23</f>
        <v>21050</v>
      </c>
      <c r="C12" s="463"/>
      <c r="D12" s="1">
        <f>山県・羽島・各務原!$F$23</f>
        <v>9100</v>
      </c>
      <c r="E12" s="1">
        <f>山県・羽島・各務原!$G$23</f>
        <v>11950</v>
      </c>
      <c r="F12" s="464">
        <f>山県・羽島・各務原!$I$23</f>
        <v>0</v>
      </c>
      <c r="G12" s="464"/>
      <c r="H12" s="464"/>
      <c r="I12" s="94"/>
      <c r="J12" s="470" t="s">
        <v>21</v>
      </c>
      <c r="K12" s="470"/>
      <c r="L12" s="470"/>
      <c r="M12" s="470"/>
      <c r="N12" s="468">
        <f>SUM(N7:P11)</f>
        <v>66800</v>
      </c>
      <c r="O12" s="468"/>
      <c r="P12" s="468"/>
      <c r="Q12" s="473">
        <f>SUM(Q7:U11)</f>
        <v>45250</v>
      </c>
      <c r="R12" s="489"/>
      <c r="S12" s="489"/>
      <c r="T12" s="489"/>
      <c r="U12" s="474"/>
      <c r="V12" s="468">
        <f>SUM(V7:W11)</f>
        <v>21550</v>
      </c>
      <c r="W12" s="468"/>
      <c r="X12" s="9">
        <f>SUM(X7:X11)</f>
        <v>0</v>
      </c>
    </row>
    <row r="13" spans="1:24" s="24" customFormat="1" ht="21.75" customHeight="1">
      <c r="A13" s="193" t="s">
        <v>7</v>
      </c>
      <c r="B13" s="461">
        <f>山県・羽島・各務原!$D$31</f>
        <v>13600</v>
      </c>
      <c r="C13" s="463"/>
      <c r="D13" s="1">
        <f>山県・羽島・各務原!$F$31</f>
        <v>5000</v>
      </c>
      <c r="E13" s="1">
        <f>山県・羽島・各務原!$G$31</f>
        <v>8600</v>
      </c>
      <c r="F13" s="464">
        <f>山県・羽島・各務原!$I$31</f>
        <v>0</v>
      </c>
      <c r="G13" s="464"/>
      <c r="H13" s="464"/>
      <c r="I13" s="94"/>
      <c r="J13" s="467" t="s">
        <v>22</v>
      </c>
      <c r="K13" s="467"/>
      <c r="L13" s="467"/>
      <c r="M13" s="467"/>
      <c r="N13" s="478">
        <f>可児・土岐・多治見!$D$16</f>
        <v>29550</v>
      </c>
      <c r="O13" s="478"/>
      <c r="P13" s="478"/>
      <c r="Q13" s="486">
        <f>可児・土岐・多治見!$F$16</f>
        <v>14900</v>
      </c>
      <c r="R13" s="487"/>
      <c r="S13" s="487"/>
      <c r="T13" s="487"/>
      <c r="U13" s="488"/>
      <c r="V13" s="478">
        <f>可児・土岐・多治見!$G$16</f>
        <v>14650</v>
      </c>
      <c r="W13" s="478"/>
      <c r="X13" s="11">
        <f>可児・土岐・多治見!$I$16</f>
        <v>0</v>
      </c>
    </row>
    <row r="14" spans="1:24" s="24" customFormat="1" ht="21.75" customHeight="1" thickBot="1">
      <c r="A14" s="194" t="s">
        <v>8</v>
      </c>
      <c r="B14" s="490">
        <f>山県・羽島・各務原!$S$23</f>
        <v>44700</v>
      </c>
      <c r="C14" s="492"/>
      <c r="D14" s="2">
        <f>山県・羽島・各務原!$U$23</f>
        <v>20150</v>
      </c>
      <c r="E14" s="2">
        <f>山県・羽島・各務原!$W$23</f>
        <v>24550</v>
      </c>
      <c r="F14" s="475">
        <f>山県・羽島・各務原!$X$23</f>
        <v>0</v>
      </c>
      <c r="G14" s="475"/>
      <c r="H14" s="475"/>
      <c r="I14" s="94"/>
      <c r="J14" s="472" t="s">
        <v>23</v>
      </c>
      <c r="K14" s="472"/>
      <c r="L14" s="472"/>
      <c r="M14" s="472"/>
      <c r="N14" s="465">
        <f>可児・土岐・多治見!$D$23</f>
        <v>2300</v>
      </c>
      <c r="O14" s="465"/>
      <c r="P14" s="465"/>
      <c r="Q14" s="461">
        <f>可児・土岐・多治見!$F$23</f>
        <v>2300</v>
      </c>
      <c r="R14" s="462"/>
      <c r="S14" s="462"/>
      <c r="T14" s="462"/>
      <c r="U14" s="463"/>
      <c r="V14" s="465">
        <f>可児・土岐・多治見!$G$23</f>
        <v>0</v>
      </c>
      <c r="W14" s="465"/>
      <c r="X14" s="8">
        <f>可児・土岐・多治見!$I$23</f>
        <v>0</v>
      </c>
    </row>
    <row r="15" spans="1:24" s="24" customFormat="1" ht="21.75" customHeight="1" thickTop="1" thickBot="1">
      <c r="A15" s="195" t="s">
        <v>9</v>
      </c>
      <c r="B15" s="473">
        <f>SUM(B7:C14)</f>
        <v>250700</v>
      </c>
      <c r="C15" s="474"/>
      <c r="D15" s="5">
        <f>SUM(D7:D14)</f>
        <v>98400</v>
      </c>
      <c r="E15" s="5">
        <f>SUM(E7:E14)</f>
        <v>152300</v>
      </c>
      <c r="F15" s="469">
        <f>SUM(F7:H14)</f>
        <v>0</v>
      </c>
      <c r="G15" s="469"/>
      <c r="H15" s="469"/>
      <c r="I15" s="94"/>
      <c r="J15" s="472" t="s">
        <v>24</v>
      </c>
      <c r="K15" s="472"/>
      <c r="L15" s="472"/>
      <c r="M15" s="472"/>
      <c r="N15" s="465">
        <f>可児・土岐・多治見!$S$20</f>
        <v>39050</v>
      </c>
      <c r="O15" s="465"/>
      <c r="P15" s="465"/>
      <c r="Q15" s="461">
        <f>可児・土岐・多治見!$U$20</f>
        <v>22550</v>
      </c>
      <c r="R15" s="462"/>
      <c r="S15" s="462"/>
      <c r="T15" s="462"/>
      <c r="U15" s="463"/>
      <c r="V15" s="465">
        <f>可児・土岐・多治見!$W$20</f>
        <v>16500</v>
      </c>
      <c r="W15" s="465"/>
      <c r="X15" s="8">
        <f>可児・土岐・多治見!$X$20</f>
        <v>0</v>
      </c>
    </row>
    <row r="16" spans="1:24" s="24" customFormat="1" ht="21.75" customHeight="1">
      <c r="A16" s="192" t="s">
        <v>10</v>
      </c>
      <c r="B16" s="486">
        <f>SUM(西濃地区!D19)</f>
        <v>54100</v>
      </c>
      <c r="C16" s="488"/>
      <c r="D16" s="6">
        <f>SUM(西濃地区!F19)</f>
        <v>25750</v>
      </c>
      <c r="E16" s="6">
        <f>SUM(西濃地区!G19)</f>
        <v>28350</v>
      </c>
      <c r="F16" s="471">
        <f>SUM(西濃地区!I19)</f>
        <v>0</v>
      </c>
      <c r="G16" s="471"/>
      <c r="H16" s="471"/>
      <c r="I16" s="94"/>
      <c r="J16" s="472" t="s">
        <v>25</v>
      </c>
      <c r="K16" s="472"/>
      <c r="L16" s="472"/>
      <c r="M16" s="472"/>
      <c r="N16" s="465">
        <f>可児・土岐・多治見!$S$30</f>
        <v>17600</v>
      </c>
      <c r="O16" s="465"/>
      <c r="P16" s="465"/>
      <c r="Q16" s="461">
        <f>可児・土岐・多治見!$U$30</f>
        <v>10400</v>
      </c>
      <c r="R16" s="462"/>
      <c r="S16" s="462"/>
      <c r="T16" s="462"/>
      <c r="U16" s="463"/>
      <c r="V16" s="465">
        <f>可児・土岐・多治見!$W$30</f>
        <v>7200</v>
      </c>
      <c r="W16" s="465"/>
      <c r="X16" s="8">
        <f>可児・土岐・多治見!$X$30</f>
        <v>0</v>
      </c>
    </row>
    <row r="17" spans="1:25" s="24" customFormat="1" ht="21.75" customHeight="1">
      <c r="A17" s="193" t="s">
        <v>11</v>
      </c>
      <c r="B17" s="461">
        <f>西濃地区!$D$28</f>
        <v>6000</v>
      </c>
      <c r="C17" s="463"/>
      <c r="D17" s="1">
        <f>西濃地区!$F$28</f>
        <v>6000</v>
      </c>
      <c r="E17" s="1">
        <f>西濃地区!$G$28</f>
        <v>0</v>
      </c>
      <c r="F17" s="464">
        <f>西濃地区!$I$28</f>
        <v>0</v>
      </c>
      <c r="G17" s="464"/>
      <c r="H17" s="464"/>
      <c r="I17" s="94"/>
      <c r="J17" s="472" t="s">
        <v>26</v>
      </c>
      <c r="K17" s="472"/>
      <c r="L17" s="472"/>
      <c r="M17" s="472"/>
      <c r="N17" s="465">
        <f>瑞浪・恵那・中津川!$D$14</f>
        <v>11100</v>
      </c>
      <c r="O17" s="465"/>
      <c r="P17" s="465"/>
      <c r="Q17" s="461">
        <f>瑞浪・恵那・中津川!$F$14</f>
        <v>7700</v>
      </c>
      <c r="R17" s="462"/>
      <c r="S17" s="462"/>
      <c r="T17" s="462"/>
      <c r="U17" s="463"/>
      <c r="V17" s="465">
        <f>瑞浪・恵那・中津川!$G$14</f>
        <v>3400</v>
      </c>
      <c r="W17" s="465"/>
      <c r="X17" s="8">
        <f>瑞浪・恵那・中津川!$I$14</f>
        <v>0</v>
      </c>
    </row>
    <row r="18" spans="1:25" s="24" customFormat="1" ht="21.75" customHeight="1">
      <c r="A18" s="193" t="s">
        <v>184</v>
      </c>
      <c r="B18" s="461">
        <f>西濃地区!$D$37</f>
        <v>9050</v>
      </c>
      <c r="C18" s="463"/>
      <c r="D18" s="1">
        <f>西濃地区!$F$37</f>
        <v>9050</v>
      </c>
      <c r="E18" s="1">
        <f>西濃地区!$G$37</f>
        <v>0</v>
      </c>
      <c r="F18" s="464">
        <f>西濃地区!$I$37</f>
        <v>0</v>
      </c>
      <c r="G18" s="464"/>
      <c r="H18" s="464"/>
      <c r="I18" s="95"/>
      <c r="J18" s="472" t="s">
        <v>27</v>
      </c>
      <c r="K18" s="472"/>
      <c r="L18" s="472"/>
      <c r="M18" s="472"/>
      <c r="N18" s="465">
        <f>瑞浪・恵那・中津川!$D$28</f>
        <v>10250</v>
      </c>
      <c r="O18" s="465"/>
      <c r="P18" s="465"/>
      <c r="Q18" s="461">
        <f>瑞浪・恵那・中津川!$F$28</f>
        <v>10250</v>
      </c>
      <c r="R18" s="462"/>
      <c r="S18" s="462"/>
      <c r="T18" s="462"/>
      <c r="U18" s="463"/>
      <c r="V18" s="465">
        <f>瑞浪・恵那・中津川!$G$28</f>
        <v>0</v>
      </c>
      <c r="W18" s="465"/>
      <c r="X18" s="8">
        <f>瑞浪・恵那・中津川!$I$28</f>
        <v>0</v>
      </c>
    </row>
    <row r="19" spans="1:25" s="24" customFormat="1" ht="21.75" customHeight="1" thickBot="1">
      <c r="A19" s="193" t="s">
        <v>12</v>
      </c>
      <c r="B19" s="461">
        <f>西濃地区!$S$13</f>
        <v>5800</v>
      </c>
      <c r="C19" s="463"/>
      <c r="D19" s="1">
        <f>西濃地区!$U$13</f>
        <v>5800</v>
      </c>
      <c r="E19" s="1">
        <f>西濃地区!$W$13</f>
        <v>0</v>
      </c>
      <c r="F19" s="464">
        <f>西濃地区!$X$13</f>
        <v>0</v>
      </c>
      <c r="G19" s="464"/>
      <c r="H19" s="464"/>
      <c r="I19" s="95"/>
      <c r="J19" s="476" t="s">
        <v>28</v>
      </c>
      <c r="K19" s="476"/>
      <c r="L19" s="476"/>
      <c r="M19" s="476"/>
      <c r="N19" s="480">
        <f>瑞浪・恵那・中津川!$S$24</f>
        <v>17300</v>
      </c>
      <c r="O19" s="480"/>
      <c r="P19" s="480"/>
      <c r="Q19" s="490">
        <f>瑞浪・恵那・中津川!$U$24</f>
        <v>17300</v>
      </c>
      <c r="R19" s="491"/>
      <c r="S19" s="491"/>
      <c r="T19" s="491"/>
      <c r="U19" s="492"/>
      <c r="V19" s="480">
        <f>瑞浪・恵那・中津川!$W$24</f>
        <v>0</v>
      </c>
      <c r="W19" s="480"/>
      <c r="X19" s="10">
        <f>瑞浪・恵那・中津川!$X$24</f>
        <v>0</v>
      </c>
    </row>
    <row r="20" spans="1:25" s="24" customFormat="1" ht="21.75" customHeight="1" thickTop="1" thickBot="1">
      <c r="A20" s="193" t="s">
        <v>13</v>
      </c>
      <c r="B20" s="461">
        <f>西濃地区!$S$22</f>
        <v>8450</v>
      </c>
      <c r="C20" s="463"/>
      <c r="D20" s="1">
        <f>西濃地区!$U$22</f>
        <v>8450</v>
      </c>
      <c r="E20" s="1">
        <f>西濃地区!$W$22</f>
        <v>0</v>
      </c>
      <c r="F20" s="464">
        <f>西濃地区!$X$22</f>
        <v>0</v>
      </c>
      <c r="G20" s="464"/>
      <c r="H20" s="464"/>
      <c r="I20" s="95"/>
      <c r="J20" s="470" t="s">
        <v>29</v>
      </c>
      <c r="K20" s="470"/>
      <c r="L20" s="470"/>
      <c r="M20" s="470"/>
      <c r="N20" s="468">
        <f>SUM(N13:P19)</f>
        <v>127150</v>
      </c>
      <c r="O20" s="468"/>
      <c r="P20" s="468"/>
      <c r="Q20" s="473">
        <f>SUM(Q13:U19)</f>
        <v>85400</v>
      </c>
      <c r="R20" s="489"/>
      <c r="S20" s="489"/>
      <c r="T20" s="489"/>
      <c r="U20" s="474"/>
      <c r="V20" s="468">
        <f>SUM(V13:W19)</f>
        <v>41750</v>
      </c>
      <c r="W20" s="468"/>
      <c r="X20" s="9">
        <f>SUM(X13:X19)</f>
        <v>0</v>
      </c>
    </row>
    <row r="21" spans="1:25" s="24" customFormat="1" ht="21.75" customHeight="1" thickBot="1">
      <c r="A21" s="193" t="s">
        <v>14</v>
      </c>
      <c r="B21" s="490">
        <f>西濃地区!$S$30</f>
        <v>4100</v>
      </c>
      <c r="C21" s="492"/>
      <c r="D21" s="1">
        <f>西濃地区!$U$30</f>
        <v>4100</v>
      </c>
      <c r="E21" s="1">
        <f>西濃地区!$W$30</f>
        <v>0</v>
      </c>
      <c r="F21" s="475">
        <f>西濃地区!$X$30</f>
        <v>0</v>
      </c>
      <c r="G21" s="475"/>
      <c r="H21" s="475"/>
      <c r="I21" s="95"/>
      <c r="J21" s="467" t="s">
        <v>30</v>
      </c>
      <c r="K21" s="467"/>
      <c r="L21" s="467"/>
      <c r="M21" s="467"/>
      <c r="N21" s="478">
        <f>下呂・高山・飛騨!$D$18</f>
        <v>8600</v>
      </c>
      <c r="O21" s="478"/>
      <c r="P21" s="478"/>
      <c r="Q21" s="486">
        <f>下呂・高山・飛騨!$F$18</f>
        <v>8600</v>
      </c>
      <c r="R21" s="487"/>
      <c r="S21" s="487"/>
      <c r="T21" s="487"/>
      <c r="U21" s="488"/>
      <c r="V21" s="478">
        <f>下呂・高山・飛騨!$G$18</f>
        <v>0</v>
      </c>
      <c r="W21" s="478"/>
      <c r="X21" s="11">
        <f>下呂・高山・飛騨!$I$18</f>
        <v>0</v>
      </c>
    </row>
    <row r="22" spans="1:25" s="24" customFormat="1" ht="21.75" customHeight="1" thickTop="1" thickBot="1">
      <c r="A22" s="196" t="s">
        <v>15</v>
      </c>
      <c r="B22" s="473">
        <f>SUM(B16:C21)</f>
        <v>87500</v>
      </c>
      <c r="C22" s="474"/>
      <c r="D22" s="3">
        <f>SUM(D16:D21)</f>
        <v>59150</v>
      </c>
      <c r="E22" s="3">
        <f>SUM(E16:E21)</f>
        <v>28350</v>
      </c>
      <c r="F22" s="469">
        <f>SUM(F16:H21)</f>
        <v>0</v>
      </c>
      <c r="G22" s="469"/>
      <c r="H22" s="469"/>
      <c r="I22" s="95"/>
      <c r="J22" s="472" t="s">
        <v>31</v>
      </c>
      <c r="K22" s="472"/>
      <c r="L22" s="472"/>
      <c r="M22" s="472"/>
      <c r="N22" s="465">
        <f>下呂・高山・飛騨!$S$21</f>
        <v>17850</v>
      </c>
      <c r="O22" s="465"/>
      <c r="P22" s="465"/>
      <c r="Q22" s="461">
        <f>下呂・高山・飛騨!$U$21</f>
        <v>17850</v>
      </c>
      <c r="R22" s="462"/>
      <c r="S22" s="462"/>
      <c r="T22" s="462"/>
      <c r="U22" s="463"/>
      <c r="V22" s="465">
        <f>下呂・高山・飛騨!$W$21</f>
        <v>0</v>
      </c>
      <c r="W22" s="465"/>
      <c r="X22" s="8">
        <f>下呂・高山・飛騨!$X$21</f>
        <v>0</v>
      </c>
    </row>
    <row r="23" spans="1:25" s="24" customFormat="1" ht="21.75" customHeight="1" thickBot="1">
      <c r="A23" s="84"/>
      <c r="B23" s="84"/>
      <c r="C23" s="84"/>
      <c r="H23" s="84"/>
      <c r="I23" s="95"/>
      <c r="J23" s="476" t="s">
        <v>32</v>
      </c>
      <c r="K23" s="476"/>
      <c r="L23" s="476"/>
      <c r="M23" s="476"/>
      <c r="N23" s="480">
        <f>下呂・高山・飛騨!$D$30</f>
        <v>5700</v>
      </c>
      <c r="O23" s="480"/>
      <c r="P23" s="480"/>
      <c r="Q23" s="490">
        <f>下呂・高山・飛騨!$F$30</f>
        <v>5700</v>
      </c>
      <c r="R23" s="491"/>
      <c r="S23" s="491"/>
      <c r="T23" s="491"/>
      <c r="U23" s="492"/>
      <c r="V23" s="480">
        <f>下呂・高山・飛騨!$G$30</f>
        <v>0</v>
      </c>
      <c r="W23" s="480"/>
      <c r="X23" s="10">
        <f>下呂・高山・飛騨!$I$30</f>
        <v>0</v>
      </c>
    </row>
    <row r="24" spans="1:25" s="24" customFormat="1" ht="21.75" customHeight="1" thickTop="1" thickBot="1">
      <c r="A24" s="84"/>
      <c r="B24" s="84"/>
      <c r="C24" s="84"/>
      <c r="D24" s="84"/>
      <c r="E24" s="84"/>
      <c r="F24" s="84"/>
      <c r="G24" s="84"/>
      <c r="H24" s="84"/>
      <c r="I24" s="95"/>
      <c r="J24" s="470" t="s">
        <v>33</v>
      </c>
      <c r="K24" s="470"/>
      <c r="L24" s="470"/>
      <c r="M24" s="470"/>
      <c r="N24" s="468">
        <f>SUM(N21:P23)</f>
        <v>32150</v>
      </c>
      <c r="O24" s="468"/>
      <c r="P24" s="468"/>
      <c r="Q24" s="473">
        <f>SUM(Q21:U23)</f>
        <v>32150</v>
      </c>
      <c r="R24" s="489"/>
      <c r="S24" s="489"/>
      <c r="T24" s="489"/>
      <c r="U24" s="474"/>
      <c r="V24" s="468">
        <f>SUM(V21:W23)</f>
        <v>0</v>
      </c>
      <c r="W24" s="468"/>
      <c r="X24" s="9">
        <f>SUM(X21:X23)</f>
        <v>0</v>
      </c>
    </row>
    <row r="25" spans="1:25" s="24" customFormat="1" ht="21.75" customHeight="1" thickBot="1">
      <c r="A25" s="84"/>
      <c r="B25" s="84"/>
      <c r="C25" s="84"/>
      <c r="D25" s="84"/>
      <c r="E25" s="84"/>
      <c r="J25" s="477" t="s">
        <v>212</v>
      </c>
      <c r="K25" s="477"/>
      <c r="L25" s="477"/>
      <c r="M25" s="477"/>
      <c r="N25" s="479">
        <f>SUM(B15,B22,N12,N20,N24)</f>
        <v>564300</v>
      </c>
      <c r="O25" s="479"/>
      <c r="P25" s="479"/>
      <c r="Q25" s="482">
        <f>SUM(D15,D22,Q12,Q20,Q24)</f>
        <v>320350</v>
      </c>
      <c r="R25" s="483"/>
      <c r="S25" s="483"/>
      <c r="T25" s="483"/>
      <c r="U25" s="484"/>
      <c r="V25" s="479">
        <f>SUM(E15,E22,V12,V20,V24)</f>
        <v>243950</v>
      </c>
      <c r="W25" s="479"/>
      <c r="X25" s="12">
        <f>SUM(F15,F22,X12,X20,X24)</f>
        <v>0</v>
      </c>
    </row>
    <row r="26" spans="1:25" s="24" customFormat="1" ht="26.25" customHeight="1">
      <c r="A26" s="84"/>
      <c r="B26" s="84"/>
      <c r="C26" s="84"/>
      <c r="D26" s="84"/>
      <c r="E26" s="84"/>
      <c r="F26" s="96"/>
      <c r="J26" s="85"/>
      <c r="K26" s="18"/>
      <c r="L26" s="18"/>
      <c r="M26" s="97"/>
      <c r="N26" s="97"/>
      <c r="O26" s="97"/>
      <c r="P26" s="18"/>
      <c r="Q26" s="97"/>
      <c r="R26" s="232" t="s">
        <v>310</v>
      </c>
      <c r="S26" s="460" t="s">
        <v>287</v>
      </c>
      <c r="T26" s="460"/>
      <c r="U26" s="460"/>
      <c r="V26" s="460"/>
      <c r="W26" s="460"/>
      <c r="X26" s="460"/>
    </row>
    <row r="27" spans="1:25" s="24" customFormat="1" ht="20.25" customHeight="1">
      <c r="A27" s="84"/>
      <c r="B27" s="84"/>
      <c r="C27" s="84"/>
      <c r="D27" s="84"/>
      <c r="E27" s="84"/>
      <c r="F27" s="84"/>
      <c r="G27" s="84"/>
      <c r="H27" s="84"/>
      <c r="I27" s="95"/>
      <c r="K27" s="96"/>
      <c r="L27" s="96"/>
      <c r="M27" s="98"/>
      <c r="N27" s="99"/>
      <c r="O27" s="99"/>
      <c r="P27" s="99"/>
      <c r="R27" s="459" t="s">
        <v>168</v>
      </c>
      <c r="S27" s="459"/>
      <c r="T27" s="459"/>
      <c r="U27" s="459"/>
      <c r="V27" s="459"/>
      <c r="W27" s="459"/>
      <c r="X27" s="459"/>
    </row>
    <row r="28" spans="1:25" s="24" customFormat="1" ht="20.25" customHeight="1">
      <c r="A28" s="84"/>
      <c r="B28" s="84"/>
      <c r="C28" s="84"/>
      <c r="D28" s="84"/>
      <c r="E28" s="84"/>
      <c r="F28" s="84"/>
      <c r="G28" s="84"/>
      <c r="H28" s="84"/>
      <c r="I28" s="100"/>
      <c r="K28" s="101"/>
      <c r="L28" s="101"/>
      <c r="M28" s="101"/>
      <c r="N28" s="101"/>
      <c r="O28" s="101"/>
      <c r="P28" s="101"/>
      <c r="Q28" s="101"/>
      <c r="R28" s="101"/>
      <c r="S28" s="101"/>
      <c r="T28" s="101"/>
      <c r="X28" s="84"/>
    </row>
    <row r="29" spans="1:25" s="24" customFormat="1" ht="11.25" customHeight="1">
      <c r="A29" s="84"/>
      <c r="B29" s="84"/>
      <c r="C29" s="84"/>
      <c r="D29" s="84"/>
      <c r="E29" s="84"/>
      <c r="F29" s="84"/>
      <c r="G29" s="84"/>
      <c r="H29" s="84"/>
      <c r="I29" s="100"/>
      <c r="W29" s="84"/>
      <c r="X29" s="84"/>
      <c r="Y29" s="84"/>
    </row>
    <row r="30" spans="1:25" ht="18.75" customHeight="1">
      <c r="I30" s="100"/>
      <c r="J30" s="24"/>
      <c r="K30" s="24"/>
      <c r="L30" s="24"/>
      <c r="M30" s="24"/>
      <c r="N30" s="24"/>
      <c r="O30" s="24"/>
      <c r="P30" s="24"/>
      <c r="Q30" s="24"/>
      <c r="R30" s="24"/>
      <c r="S30" s="24"/>
      <c r="T30" s="24"/>
      <c r="U30" s="24"/>
      <c r="V30" s="24"/>
    </row>
    <row r="31" spans="1:25" ht="18.75" customHeight="1">
      <c r="I31" s="100"/>
      <c r="K31" s="84"/>
      <c r="L31" s="84"/>
      <c r="M31" s="84"/>
      <c r="N31" s="84"/>
      <c r="O31" s="84"/>
      <c r="P31" s="84"/>
      <c r="Q31" s="84"/>
      <c r="R31" s="84"/>
      <c r="S31" s="84"/>
      <c r="T31" s="84"/>
      <c r="U31" s="101"/>
      <c r="V31" s="24"/>
    </row>
    <row r="32" spans="1:25" ht="18.75" customHeight="1">
      <c r="I32" s="100"/>
      <c r="K32" s="84"/>
      <c r="L32" s="84"/>
      <c r="M32" s="84"/>
      <c r="N32" s="84"/>
      <c r="O32" s="84"/>
      <c r="P32" s="84"/>
      <c r="Q32" s="84"/>
      <c r="R32" s="84"/>
      <c r="S32" s="84"/>
      <c r="T32" s="84"/>
      <c r="U32" s="101"/>
      <c r="V32" s="24"/>
    </row>
    <row r="33" spans="11:22" ht="18.75" customHeight="1">
      <c r="K33" s="84"/>
      <c r="L33" s="84"/>
      <c r="M33" s="84"/>
      <c r="N33" s="84"/>
      <c r="O33" s="84"/>
      <c r="P33" s="84"/>
      <c r="Q33" s="84"/>
      <c r="R33" s="84"/>
      <c r="S33" s="84"/>
      <c r="T33" s="84"/>
      <c r="U33" s="101"/>
      <c r="V33" s="24"/>
    </row>
    <row r="34" spans="11:22" ht="18.75" customHeight="1">
      <c r="K34" s="84"/>
      <c r="L34" s="84"/>
      <c r="M34" s="84"/>
      <c r="N34" s="84"/>
      <c r="O34" s="84"/>
      <c r="P34" s="84"/>
      <c r="Q34" s="84"/>
      <c r="R34" s="84"/>
      <c r="S34" s="84"/>
      <c r="T34" s="84"/>
      <c r="U34" s="102"/>
      <c r="V34" s="102"/>
    </row>
    <row r="35" spans="11:22" ht="23.25" customHeight="1">
      <c r="K35" s="84"/>
      <c r="L35" s="84"/>
      <c r="M35" s="84"/>
      <c r="N35" s="84"/>
      <c r="O35" s="84"/>
      <c r="P35" s="84"/>
      <c r="Q35" s="84"/>
      <c r="R35" s="84"/>
      <c r="S35" s="84"/>
      <c r="T35" s="84"/>
    </row>
    <row r="37" spans="11:22">
      <c r="K37" s="84"/>
      <c r="L37" s="84"/>
      <c r="M37" s="84"/>
      <c r="N37" s="84"/>
      <c r="O37" s="84"/>
      <c r="P37" s="84"/>
      <c r="Q37" s="84"/>
      <c r="R37" s="84"/>
      <c r="S37" s="84"/>
      <c r="T37" s="84"/>
    </row>
    <row r="38" spans="11:22">
      <c r="K38" s="84"/>
      <c r="L38" s="84"/>
      <c r="M38" s="84"/>
      <c r="N38" s="84"/>
      <c r="O38" s="84"/>
      <c r="P38" s="84"/>
      <c r="Q38" s="84"/>
      <c r="R38" s="84"/>
      <c r="S38" s="84"/>
      <c r="T38" s="84"/>
    </row>
    <row r="39" spans="11:22">
      <c r="K39" s="84"/>
      <c r="L39" s="84"/>
      <c r="M39" s="84"/>
      <c r="N39" s="84"/>
      <c r="O39" s="84"/>
      <c r="P39" s="84"/>
      <c r="Q39" s="84"/>
      <c r="R39" s="84"/>
      <c r="S39" s="84"/>
      <c r="T39" s="84"/>
    </row>
  </sheetData>
  <mergeCells count="126">
    <mergeCell ref="A1:W1"/>
    <mergeCell ref="C2:E2"/>
    <mergeCell ref="I3:U3"/>
    <mergeCell ref="I2:N2"/>
    <mergeCell ref="B14:C14"/>
    <mergeCell ref="W2:X2"/>
    <mergeCell ref="P2:U2"/>
    <mergeCell ref="V7:W7"/>
    <mergeCell ref="N8:P8"/>
    <mergeCell ref="V13:W13"/>
    <mergeCell ref="V14:W14"/>
    <mergeCell ref="Q6:U6"/>
    <mergeCell ref="V6:W6"/>
    <mergeCell ref="F2:H2"/>
    <mergeCell ref="N11:P11"/>
    <mergeCell ref="F12:H12"/>
    <mergeCell ref="F13:H13"/>
    <mergeCell ref="W3:X3"/>
    <mergeCell ref="Q8:U8"/>
    <mergeCell ref="Q9:U9"/>
    <mergeCell ref="Q10:U10"/>
    <mergeCell ref="J8:M8"/>
    <mergeCell ref="B3:E3"/>
    <mergeCell ref="F3:H3"/>
    <mergeCell ref="Q19:U19"/>
    <mergeCell ref="V22:W22"/>
    <mergeCell ref="V23:W23"/>
    <mergeCell ref="V24:W24"/>
    <mergeCell ref="N9:P9"/>
    <mergeCell ref="V12:W12"/>
    <mergeCell ref="B7:C7"/>
    <mergeCell ref="B8:C8"/>
    <mergeCell ref="B9:C9"/>
    <mergeCell ref="B10:C10"/>
    <mergeCell ref="B11:C11"/>
    <mergeCell ref="B12:C12"/>
    <mergeCell ref="B13:C13"/>
    <mergeCell ref="B16:C16"/>
    <mergeCell ref="B21:C21"/>
    <mergeCell ref="Q24:U24"/>
    <mergeCell ref="Q23:U23"/>
    <mergeCell ref="N21:P21"/>
    <mergeCell ref="Q21:U21"/>
    <mergeCell ref="V18:W18"/>
    <mergeCell ref="N23:P23"/>
    <mergeCell ref="V19:W19"/>
    <mergeCell ref="J10:M10"/>
    <mergeCell ref="J11:M11"/>
    <mergeCell ref="V25:W25"/>
    <mergeCell ref="N6:P6"/>
    <mergeCell ref="Q25:U25"/>
    <mergeCell ref="V8:W8"/>
    <mergeCell ref="V9:W9"/>
    <mergeCell ref="V10:W10"/>
    <mergeCell ref="V11:W11"/>
    <mergeCell ref="V21:W21"/>
    <mergeCell ref="V20:W20"/>
    <mergeCell ref="N7:P7"/>
    <mergeCell ref="Q7:U7"/>
    <mergeCell ref="Q17:U17"/>
    <mergeCell ref="Q18:U18"/>
    <mergeCell ref="Q20:U20"/>
    <mergeCell ref="V17:W17"/>
    <mergeCell ref="Q11:U11"/>
    <mergeCell ref="Q12:U12"/>
    <mergeCell ref="N10:P10"/>
    <mergeCell ref="V15:W15"/>
    <mergeCell ref="V16:W16"/>
    <mergeCell ref="Q15:U15"/>
    <mergeCell ref="Q13:U13"/>
    <mergeCell ref="Q16:U16"/>
    <mergeCell ref="Q14:U14"/>
    <mergeCell ref="J25:M25"/>
    <mergeCell ref="N12:P12"/>
    <mergeCell ref="N13:P13"/>
    <mergeCell ref="N14:P14"/>
    <mergeCell ref="N15:P15"/>
    <mergeCell ref="N16:P16"/>
    <mergeCell ref="N17:P17"/>
    <mergeCell ref="J22:M22"/>
    <mergeCell ref="N25:P25"/>
    <mergeCell ref="J24:M24"/>
    <mergeCell ref="N24:P24"/>
    <mergeCell ref="N19:P19"/>
    <mergeCell ref="J14:M14"/>
    <mergeCell ref="J15:M15"/>
    <mergeCell ref="J16:M16"/>
    <mergeCell ref="J17:M17"/>
    <mergeCell ref="N18:P18"/>
    <mergeCell ref="F14:H14"/>
    <mergeCell ref="F9:H9"/>
    <mergeCell ref="J23:M23"/>
    <mergeCell ref="F20:H20"/>
    <mergeCell ref="B22:C22"/>
    <mergeCell ref="F22:H22"/>
    <mergeCell ref="J21:M21"/>
    <mergeCell ref="F19:H19"/>
    <mergeCell ref="F21:H21"/>
    <mergeCell ref="F10:H10"/>
    <mergeCell ref="J13:M13"/>
    <mergeCell ref="J18:M18"/>
    <mergeCell ref="J19:M19"/>
    <mergeCell ref="B6:C6"/>
    <mergeCell ref="J6:M6"/>
    <mergeCell ref="R27:X27"/>
    <mergeCell ref="S26:X26"/>
    <mergeCell ref="Q22:U22"/>
    <mergeCell ref="F18:H18"/>
    <mergeCell ref="N22:P22"/>
    <mergeCell ref="F11:H11"/>
    <mergeCell ref="F6:H6"/>
    <mergeCell ref="J7:M7"/>
    <mergeCell ref="N20:P20"/>
    <mergeCell ref="F15:H15"/>
    <mergeCell ref="B20:C20"/>
    <mergeCell ref="B19:C19"/>
    <mergeCell ref="J20:M20"/>
    <mergeCell ref="J12:M12"/>
    <mergeCell ref="F7:H7"/>
    <mergeCell ref="F8:H8"/>
    <mergeCell ref="J9:M9"/>
    <mergeCell ref="F16:H16"/>
    <mergeCell ref="B17:C17"/>
    <mergeCell ref="B18:C18"/>
    <mergeCell ref="B15:C15"/>
    <mergeCell ref="F17:H17"/>
  </mergeCells>
  <phoneticPr fontId="2"/>
  <pageMargins left="0.31496062992125984" right="0" top="0.35433070866141736" bottom="0.19685039370078741" header="0.23622047244094491" footer="0.15748031496062992"/>
  <pageSetup paperSize="9" scale="95" orientation="landscape"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4"/>
  <sheetViews>
    <sheetView view="pageBreakPreview" zoomScaleNormal="130" zoomScaleSheetLayoutView="100" workbookViewId="0">
      <selection activeCell="Z18" sqref="Z18"/>
    </sheetView>
  </sheetViews>
  <sheetFormatPr defaultColWidth="9" defaultRowHeight="13.5"/>
  <cols>
    <col min="1" max="1" width="2.125" style="13" customWidth="1"/>
    <col min="2" max="2" width="11.875" style="13" customWidth="1"/>
    <col min="3" max="3" width="2.125" style="13" customWidth="1"/>
    <col min="4" max="5" width="5.125" style="50" customWidth="1"/>
    <col min="6" max="6" width="10.75" style="50" customWidth="1"/>
    <col min="7" max="7" width="6.25" style="50" customWidth="1"/>
    <col min="8" max="8" width="5.125" style="50" customWidth="1"/>
    <col min="9" max="9" width="9.625" style="50" customWidth="1"/>
    <col min="10" max="10" width="9.625" style="13" customWidth="1"/>
    <col min="11" max="12" width="5.625" style="13" bestFit="1" customWidth="1"/>
    <col min="13" max="13" width="2.875" style="13" customWidth="1"/>
    <col min="14" max="15" width="2.125" style="13" customWidth="1"/>
    <col min="16" max="16" width="5.625" style="13" customWidth="1"/>
    <col min="17" max="17" width="3" style="13" customWidth="1"/>
    <col min="18" max="19" width="2.125" style="13" customWidth="1"/>
    <col min="20" max="20" width="8.125" style="13" customWidth="1"/>
    <col min="21" max="21" width="2.125" style="13" customWidth="1"/>
    <col min="22" max="22" width="8.125" style="13" customWidth="1"/>
    <col min="23" max="25" width="9.625" style="13" customWidth="1"/>
    <col min="26" max="27" width="5.625" style="13" bestFit="1" customWidth="1"/>
    <col min="28" max="28" width="8.25" style="13" customWidth="1"/>
    <col min="29" max="29" width="3.875" style="13" customWidth="1"/>
    <col min="30" max="30" width="6.5" style="14" bestFit="1" customWidth="1"/>
    <col min="31" max="16384" width="9" style="13"/>
  </cols>
  <sheetData>
    <row r="2" spans="1:32" ht="21">
      <c r="A2" s="576" t="s">
        <v>509</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row>
    <row r="3" spans="1:32" s="16" customFormat="1" ht="35.25" customHeight="1">
      <c r="A3" s="544" t="s">
        <v>47</v>
      </c>
      <c r="B3" s="545"/>
      <c r="C3" s="279" t="s">
        <v>189</v>
      </c>
      <c r="D3" s="319"/>
      <c r="E3" s="320"/>
      <c r="F3" s="551"/>
      <c r="G3" s="552"/>
      <c r="H3" s="503" t="s">
        <v>190</v>
      </c>
      <c r="I3" s="505"/>
      <c r="J3" s="551"/>
      <c r="K3" s="566"/>
      <c r="L3" s="566"/>
      <c r="M3" s="565" t="s">
        <v>201</v>
      </c>
      <c r="N3" s="565"/>
      <c r="O3" s="565"/>
      <c r="P3" s="565"/>
      <c r="Q3" s="495"/>
      <c r="R3" s="495"/>
      <c r="S3" s="495"/>
      <c r="T3" s="495"/>
      <c r="U3" s="496"/>
      <c r="V3" s="555" t="s">
        <v>276</v>
      </c>
      <c r="W3" s="556"/>
      <c r="X3" s="564"/>
      <c r="Y3" s="564"/>
      <c r="Z3" s="564"/>
      <c r="AA3" s="564"/>
      <c r="AB3" s="24"/>
      <c r="AF3" s="17"/>
    </row>
    <row r="4" spans="1:32" s="16" customFormat="1" ht="35.25" customHeight="1">
      <c r="A4" s="544" t="s">
        <v>213</v>
      </c>
      <c r="B4" s="545"/>
      <c r="C4" s="546"/>
      <c r="D4" s="508"/>
      <c r="E4" s="508"/>
      <c r="F4" s="508"/>
      <c r="G4" s="509"/>
      <c r="H4" s="510" t="s">
        <v>264</v>
      </c>
      <c r="I4" s="512"/>
      <c r="J4" s="572"/>
      <c r="K4" s="573"/>
      <c r="L4" s="573"/>
      <c r="M4" s="573"/>
      <c r="N4" s="573"/>
      <c r="O4" s="573"/>
      <c r="P4" s="573"/>
      <c r="Q4" s="573"/>
      <c r="R4" s="573"/>
      <c r="S4" s="573"/>
      <c r="T4" s="573"/>
      <c r="U4" s="574"/>
      <c r="V4" s="544" t="s">
        <v>44</v>
      </c>
      <c r="W4" s="545"/>
      <c r="X4" s="563">
        <f>SUM(I39,X12,X21,X30)</f>
        <v>0</v>
      </c>
      <c r="Y4" s="563"/>
      <c r="Z4" s="563"/>
      <c r="AA4" s="563"/>
      <c r="AB4" s="24"/>
      <c r="AF4" s="17"/>
    </row>
    <row r="5" spans="1:32" s="16" customFormat="1" ht="10.5" customHeight="1">
      <c r="A5" s="18"/>
      <c r="B5" s="18"/>
      <c r="C5" s="19"/>
      <c r="D5" s="19"/>
      <c r="E5" s="19"/>
      <c r="F5" s="19"/>
      <c r="G5" s="19"/>
      <c r="H5" s="20"/>
      <c r="I5" s="20"/>
      <c r="J5" s="21"/>
      <c r="K5" s="21"/>
      <c r="L5" s="21"/>
      <c r="M5" s="21"/>
      <c r="N5" s="21"/>
      <c r="O5" s="21"/>
      <c r="P5" s="21"/>
      <c r="Q5" s="21"/>
      <c r="R5" s="21"/>
      <c r="S5" s="21"/>
      <c r="T5" s="21"/>
      <c r="U5" s="21"/>
      <c r="V5" s="18"/>
      <c r="W5" s="18"/>
      <c r="X5" s="22"/>
      <c r="Y5" s="23"/>
      <c r="Z5" s="23"/>
      <c r="AA5" s="23"/>
      <c r="AB5" s="24"/>
      <c r="AF5" s="17"/>
    </row>
    <row r="6" spans="1:32" s="26" customFormat="1" ht="13.9" customHeight="1" thickBot="1">
      <c r="A6" s="280" t="s">
        <v>34</v>
      </c>
      <c r="C6" s="27"/>
      <c r="D6" s="27"/>
      <c r="E6" s="28"/>
      <c r="F6" s="28"/>
      <c r="G6" s="28"/>
      <c r="H6" s="28"/>
      <c r="I6" s="29"/>
      <c r="J6" s="30"/>
      <c r="K6" s="30"/>
      <c r="L6" s="30"/>
      <c r="N6" s="280" t="s">
        <v>52</v>
      </c>
      <c r="P6" s="27"/>
      <c r="Q6" s="27"/>
      <c r="R6" s="28"/>
      <c r="S6" s="28"/>
      <c r="T6" s="31"/>
      <c r="U6" s="32"/>
      <c r="V6" s="28"/>
      <c r="W6" s="33"/>
      <c r="Y6" s="52"/>
      <c r="Z6" s="52"/>
      <c r="AA6" s="82" t="str">
        <f>【表紙】!$X$5</f>
        <v>令和６年（６月１日以降）①</v>
      </c>
      <c r="AE6" s="34"/>
    </row>
    <row r="7" spans="1:32" s="26" customFormat="1" ht="13.9" customHeight="1">
      <c r="A7" s="547" t="s">
        <v>46</v>
      </c>
      <c r="B7" s="548"/>
      <c r="C7" s="549"/>
      <c r="D7" s="550" t="s">
        <v>218</v>
      </c>
      <c r="E7" s="532"/>
      <c r="F7" s="167" t="s">
        <v>188</v>
      </c>
      <c r="G7" s="553" t="s">
        <v>217</v>
      </c>
      <c r="H7" s="554"/>
      <c r="I7" s="245" t="s">
        <v>278</v>
      </c>
      <c r="J7" s="246" t="s">
        <v>343</v>
      </c>
      <c r="K7" s="246" t="s">
        <v>510</v>
      </c>
      <c r="L7" s="246" t="s">
        <v>511</v>
      </c>
      <c r="M7" s="35"/>
      <c r="N7" s="547" t="s">
        <v>46</v>
      </c>
      <c r="O7" s="548"/>
      <c r="P7" s="548"/>
      <c r="Q7" s="548"/>
      <c r="R7" s="575"/>
      <c r="S7" s="531" t="s">
        <v>218</v>
      </c>
      <c r="T7" s="532"/>
      <c r="U7" s="525" t="s">
        <v>188</v>
      </c>
      <c r="V7" s="526"/>
      <c r="W7" s="181" t="s">
        <v>217</v>
      </c>
      <c r="X7" s="245" t="s">
        <v>277</v>
      </c>
      <c r="Y7" s="246" t="s">
        <v>343</v>
      </c>
      <c r="Z7" s="246" t="s">
        <v>510</v>
      </c>
      <c r="AA7" s="246" t="s">
        <v>511</v>
      </c>
      <c r="AD7" s="30"/>
      <c r="AE7" s="34"/>
    </row>
    <row r="8" spans="1:32" s="26" customFormat="1" ht="13.9" customHeight="1">
      <c r="A8" s="233"/>
      <c r="B8" s="168" t="s">
        <v>339</v>
      </c>
      <c r="C8" s="169" t="s">
        <v>267</v>
      </c>
      <c r="D8" s="559">
        <v>4200</v>
      </c>
      <c r="E8" s="560"/>
      <c r="F8" s="166">
        <v>1500</v>
      </c>
      <c r="G8" s="535">
        <f t="shared" ref="G8:G38" si="0">SUM(D8-F8)</f>
        <v>2700</v>
      </c>
      <c r="H8" s="516"/>
      <c r="I8" s="36"/>
      <c r="J8" s="36"/>
      <c r="K8" s="394" t="s">
        <v>488</v>
      </c>
      <c r="L8" s="393" t="s">
        <v>488</v>
      </c>
      <c r="M8" s="30"/>
      <c r="N8" s="233"/>
      <c r="O8" s="524" t="s">
        <v>48</v>
      </c>
      <c r="P8" s="524"/>
      <c r="Q8" s="524"/>
      <c r="R8" s="169" t="s">
        <v>323</v>
      </c>
      <c r="S8" s="517">
        <v>5050</v>
      </c>
      <c r="T8" s="518"/>
      <c r="U8" s="527">
        <v>1400</v>
      </c>
      <c r="V8" s="528"/>
      <c r="W8" s="53">
        <f>SUM(S8-U8)</f>
        <v>3650</v>
      </c>
      <c r="X8" s="36"/>
      <c r="Y8" s="36"/>
      <c r="Z8" s="393" t="s">
        <v>488</v>
      </c>
      <c r="AA8" s="393" t="s">
        <v>488</v>
      </c>
      <c r="AD8" s="30"/>
      <c r="AE8" s="34"/>
    </row>
    <row r="9" spans="1:32" s="26" customFormat="1" ht="13.9" customHeight="1">
      <c r="A9" s="234"/>
      <c r="B9" s="170" t="s">
        <v>282</v>
      </c>
      <c r="C9" s="171" t="s">
        <v>268</v>
      </c>
      <c r="D9" s="515">
        <v>5400</v>
      </c>
      <c r="E9" s="516"/>
      <c r="F9" s="164">
        <v>1900</v>
      </c>
      <c r="G9" s="535">
        <f t="shared" si="0"/>
        <v>3500</v>
      </c>
      <c r="H9" s="516"/>
      <c r="I9" s="37"/>
      <c r="J9" s="37"/>
      <c r="K9" s="394" t="s">
        <v>488</v>
      </c>
      <c r="L9" s="394" t="s">
        <v>488</v>
      </c>
      <c r="M9" s="30"/>
      <c r="N9" s="175" t="s">
        <v>186</v>
      </c>
      <c r="O9" s="523" t="s">
        <v>49</v>
      </c>
      <c r="P9" s="523"/>
      <c r="Q9" s="523"/>
      <c r="R9" s="184" t="s">
        <v>324</v>
      </c>
      <c r="S9" s="515">
        <v>2500</v>
      </c>
      <c r="T9" s="516"/>
      <c r="U9" s="529">
        <v>2500</v>
      </c>
      <c r="V9" s="530"/>
      <c r="W9" s="54">
        <f>SUM(S9-U9)</f>
        <v>0</v>
      </c>
      <c r="X9" s="37"/>
      <c r="Y9" s="37"/>
      <c r="Z9" s="394" t="s">
        <v>490</v>
      </c>
      <c r="AA9" s="394" t="s">
        <v>490</v>
      </c>
      <c r="AD9" s="30"/>
      <c r="AE9" s="34"/>
    </row>
    <row r="10" spans="1:32" s="26" customFormat="1" ht="13.9" customHeight="1">
      <c r="A10" s="234"/>
      <c r="B10" s="170" t="s">
        <v>340</v>
      </c>
      <c r="C10" s="171" t="s">
        <v>267</v>
      </c>
      <c r="D10" s="515">
        <v>6400</v>
      </c>
      <c r="E10" s="516"/>
      <c r="F10" s="164">
        <v>1800</v>
      </c>
      <c r="G10" s="535">
        <f t="shared" si="0"/>
        <v>4600</v>
      </c>
      <c r="H10" s="516"/>
      <c r="I10" s="37"/>
      <c r="J10" s="37"/>
      <c r="K10" s="394" t="s">
        <v>488</v>
      </c>
      <c r="L10" s="394" t="s">
        <v>488</v>
      </c>
      <c r="M10" s="30"/>
      <c r="N10" s="234"/>
      <c r="O10" s="523" t="s">
        <v>51</v>
      </c>
      <c r="P10" s="523"/>
      <c r="Q10" s="523"/>
      <c r="R10" s="186" t="s">
        <v>267</v>
      </c>
      <c r="S10" s="515">
        <v>7850</v>
      </c>
      <c r="T10" s="516"/>
      <c r="U10" s="529">
        <v>2050</v>
      </c>
      <c r="V10" s="530"/>
      <c r="W10" s="55">
        <f>SUM(S10-U10)</f>
        <v>5800</v>
      </c>
      <c r="X10" s="37"/>
      <c r="Y10" s="37"/>
      <c r="Z10" s="394" t="s">
        <v>488</v>
      </c>
      <c r="AA10" s="394" t="s">
        <v>488</v>
      </c>
      <c r="AD10" s="30"/>
      <c r="AE10" s="34"/>
    </row>
    <row r="11" spans="1:32" s="26" customFormat="1" ht="13.9" customHeight="1" thickBot="1">
      <c r="A11" s="234"/>
      <c r="B11" s="172" t="s">
        <v>35</v>
      </c>
      <c r="C11" s="171" t="s">
        <v>267</v>
      </c>
      <c r="D11" s="515">
        <v>4100</v>
      </c>
      <c r="E11" s="516"/>
      <c r="F11" s="173">
        <v>1550</v>
      </c>
      <c r="G11" s="535">
        <f t="shared" si="0"/>
        <v>2550</v>
      </c>
      <c r="H11" s="516"/>
      <c r="I11" s="37"/>
      <c r="J11" s="37"/>
      <c r="K11" s="394" t="s">
        <v>488</v>
      </c>
      <c r="L11" s="394" t="s">
        <v>488</v>
      </c>
      <c r="M11" s="30"/>
      <c r="N11" s="240"/>
      <c r="O11" s="543"/>
      <c r="P11" s="543"/>
      <c r="Q11" s="543"/>
      <c r="R11" s="321"/>
      <c r="S11" s="561"/>
      <c r="T11" s="562"/>
      <c r="U11" s="577"/>
      <c r="V11" s="578"/>
      <c r="W11" s="262"/>
      <c r="X11" s="38"/>
      <c r="Y11" s="38"/>
      <c r="Z11" s="395"/>
      <c r="AA11" s="395"/>
      <c r="AD11" s="30"/>
      <c r="AE11" s="34"/>
    </row>
    <row r="12" spans="1:32" s="26" customFormat="1" ht="13.9" customHeight="1" thickTop="1" thickBot="1">
      <c r="A12" s="234"/>
      <c r="B12" s="172" t="s">
        <v>36</v>
      </c>
      <c r="C12" s="171" t="s">
        <v>267</v>
      </c>
      <c r="D12" s="515">
        <v>6100</v>
      </c>
      <c r="E12" s="516"/>
      <c r="F12" s="173">
        <v>1850</v>
      </c>
      <c r="G12" s="535">
        <f t="shared" si="0"/>
        <v>4250</v>
      </c>
      <c r="H12" s="516"/>
      <c r="I12" s="37"/>
      <c r="J12" s="37"/>
      <c r="K12" s="394" t="s">
        <v>488</v>
      </c>
      <c r="L12" s="394" t="s">
        <v>488</v>
      </c>
      <c r="M12" s="30"/>
      <c r="N12" s="237"/>
      <c r="O12" s="536" t="s">
        <v>180</v>
      </c>
      <c r="P12" s="536"/>
      <c r="Q12" s="536"/>
      <c r="R12" s="238"/>
      <c r="S12" s="533">
        <f>SUM(S8:T11)</f>
        <v>15400</v>
      </c>
      <c r="T12" s="534"/>
      <c r="U12" s="519">
        <f>SUM(U8:V11)</f>
        <v>5950</v>
      </c>
      <c r="V12" s="520"/>
      <c r="W12" s="57">
        <f>SUM(W8:W11)</f>
        <v>9450</v>
      </c>
      <c r="X12" s="58">
        <f>SUM(X8:X11)</f>
        <v>0</v>
      </c>
      <c r="Y12" s="58">
        <f>SUM(Y8:Y11)</f>
        <v>0</v>
      </c>
      <c r="Z12" s="58">
        <f>COUNTIF(Z8:Z11,"○")</f>
        <v>2</v>
      </c>
      <c r="AA12" s="58">
        <f>COUNTIF(AA8:AA11,"○")</f>
        <v>2</v>
      </c>
      <c r="AD12" s="30"/>
      <c r="AE12" s="34"/>
    </row>
    <row r="13" spans="1:32" s="26" customFormat="1" ht="13.9" customHeight="1">
      <c r="A13" s="234"/>
      <c r="B13" s="172" t="s">
        <v>37</v>
      </c>
      <c r="C13" s="171" t="s">
        <v>267</v>
      </c>
      <c r="D13" s="515">
        <v>4050</v>
      </c>
      <c r="E13" s="516"/>
      <c r="F13" s="164">
        <v>1300</v>
      </c>
      <c r="G13" s="535">
        <f t="shared" si="0"/>
        <v>2750</v>
      </c>
      <c r="H13" s="516"/>
      <c r="I13" s="37"/>
      <c r="J13" s="37"/>
      <c r="K13" s="394" t="s">
        <v>488</v>
      </c>
      <c r="L13" s="394" t="s">
        <v>488</v>
      </c>
      <c r="M13" s="30"/>
      <c r="N13" s="30"/>
      <c r="O13" s="39"/>
      <c r="P13" s="40"/>
      <c r="Q13" s="41"/>
      <c r="R13" s="41"/>
      <c r="S13" s="42"/>
      <c r="T13" s="42"/>
      <c r="AD13" s="30"/>
      <c r="AE13" s="34"/>
    </row>
    <row r="14" spans="1:32" s="26" customFormat="1" ht="13.9" customHeight="1">
      <c r="A14" s="239"/>
      <c r="B14" s="172" t="s">
        <v>38</v>
      </c>
      <c r="C14" s="171" t="s">
        <v>319</v>
      </c>
      <c r="D14" s="515">
        <v>5300</v>
      </c>
      <c r="E14" s="516"/>
      <c r="F14" s="164">
        <v>1800</v>
      </c>
      <c r="G14" s="535">
        <f t="shared" si="0"/>
        <v>3500</v>
      </c>
      <c r="H14" s="516"/>
      <c r="I14" s="37"/>
      <c r="J14" s="37"/>
      <c r="K14" s="394" t="s">
        <v>488</v>
      </c>
      <c r="L14" s="394" t="s">
        <v>488</v>
      </c>
      <c r="M14" s="30"/>
      <c r="AD14" s="30"/>
      <c r="AE14" s="34"/>
    </row>
    <row r="15" spans="1:32" s="26" customFormat="1" ht="13.9" customHeight="1" thickBot="1">
      <c r="A15" s="174" t="s">
        <v>187</v>
      </c>
      <c r="B15" s="172" t="s">
        <v>225</v>
      </c>
      <c r="C15" s="171" t="s">
        <v>268</v>
      </c>
      <c r="D15" s="515">
        <v>8200</v>
      </c>
      <c r="E15" s="516"/>
      <c r="F15" s="164">
        <v>2650</v>
      </c>
      <c r="G15" s="535">
        <f t="shared" si="0"/>
        <v>5550</v>
      </c>
      <c r="H15" s="516"/>
      <c r="I15" s="37"/>
      <c r="J15" s="37"/>
      <c r="K15" s="394" t="s">
        <v>488</v>
      </c>
      <c r="L15" s="394" t="s">
        <v>488</v>
      </c>
      <c r="N15" s="280" t="s">
        <v>56</v>
      </c>
      <c r="P15" s="27"/>
      <c r="Q15" s="28"/>
      <c r="R15" s="31"/>
      <c r="S15" s="27"/>
      <c r="T15" s="28"/>
      <c r="AD15" s="30"/>
      <c r="AE15" s="34"/>
    </row>
    <row r="16" spans="1:32" s="26" customFormat="1" ht="13.9" customHeight="1">
      <c r="A16" s="174" t="s">
        <v>187</v>
      </c>
      <c r="B16" s="172" t="s">
        <v>226</v>
      </c>
      <c r="C16" s="171" t="s">
        <v>268</v>
      </c>
      <c r="D16" s="515">
        <v>1800</v>
      </c>
      <c r="E16" s="516"/>
      <c r="F16" s="164">
        <v>700</v>
      </c>
      <c r="G16" s="535">
        <f t="shared" si="0"/>
        <v>1100</v>
      </c>
      <c r="H16" s="516"/>
      <c r="I16" s="37"/>
      <c r="J16" s="37"/>
      <c r="K16" s="394" t="s">
        <v>490</v>
      </c>
      <c r="L16" s="394" t="s">
        <v>488</v>
      </c>
      <c r="M16" s="35"/>
      <c r="N16" s="547" t="s">
        <v>46</v>
      </c>
      <c r="O16" s="548"/>
      <c r="P16" s="548"/>
      <c r="Q16" s="548"/>
      <c r="R16" s="575"/>
      <c r="S16" s="531" t="s">
        <v>218</v>
      </c>
      <c r="T16" s="532"/>
      <c r="U16" s="525" t="s">
        <v>188</v>
      </c>
      <c r="V16" s="526"/>
      <c r="W16" s="181" t="s">
        <v>217</v>
      </c>
      <c r="X16" s="245" t="s">
        <v>277</v>
      </c>
      <c r="Y16" s="246" t="s">
        <v>343</v>
      </c>
      <c r="Z16" s="246" t="s">
        <v>510</v>
      </c>
      <c r="AA16" s="246" t="s">
        <v>511</v>
      </c>
      <c r="AD16" s="30"/>
      <c r="AE16" s="34"/>
    </row>
    <row r="17" spans="1:31" s="26" customFormat="1" ht="13.9" customHeight="1">
      <c r="A17" s="234"/>
      <c r="B17" s="172" t="s">
        <v>275</v>
      </c>
      <c r="C17" s="171" t="s">
        <v>268</v>
      </c>
      <c r="D17" s="515">
        <v>2750</v>
      </c>
      <c r="E17" s="516"/>
      <c r="F17" s="164">
        <v>1000</v>
      </c>
      <c r="G17" s="535">
        <f t="shared" si="0"/>
        <v>1750</v>
      </c>
      <c r="H17" s="516"/>
      <c r="I17" s="37"/>
      <c r="J17" s="37"/>
      <c r="K17" s="394" t="s">
        <v>490</v>
      </c>
      <c r="L17" s="394" t="s">
        <v>488</v>
      </c>
      <c r="M17" s="30"/>
      <c r="N17" s="233"/>
      <c r="O17" s="524" t="s">
        <v>53</v>
      </c>
      <c r="P17" s="524"/>
      <c r="Q17" s="524"/>
      <c r="R17" s="186" t="s">
        <v>319</v>
      </c>
      <c r="S17" s="517">
        <v>5500</v>
      </c>
      <c r="T17" s="518"/>
      <c r="U17" s="527">
        <v>2000</v>
      </c>
      <c r="V17" s="528"/>
      <c r="W17" s="55">
        <f>SUM(S17-U17)</f>
        <v>3500</v>
      </c>
      <c r="X17" s="36"/>
      <c r="Y17" s="36"/>
      <c r="Z17" s="394" t="s">
        <v>490</v>
      </c>
      <c r="AA17" s="393" t="s">
        <v>488</v>
      </c>
      <c r="AD17" s="30"/>
      <c r="AE17" s="34"/>
    </row>
    <row r="18" spans="1:31" s="26" customFormat="1" ht="13.9" customHeight="1">
      <c r="A18" s="174" t="s">
        <v>186</v>
      </c>
      <c r="B18" s="172" t="s">
        <v>227</v>
      </c>
      <c r="C18" s="171" t="s">
        <v>268</v>
      </c>
      <c r="D18" s="515">
        <v>850</v>
      </c>
      <c r="E18" s="516"/>
      <c r="F18" s="164">
        <v>850</v>
      </c>
      <c r="G18" s="557">
        <v>0</v>
      </c>
      <c r="H18" s="558"/>
      <c r="I18" s="37"/>
      <c r="J18" s="37"/>
      <c r="K18" s="394" t="s">
        <v>490</v>
      </c>
      <c r="L18" s="394" t="s">
        <v>490</v>
      </c>
      <c r="M18" s="30"/>
      <c r="N18" s="175" t="s">
        <v>258</v>
      </c>
      <c r="O18" s="523" t="s">
        <v>54</v>
      </c>
      <c r="P18" s="523"/>
      <c r="Q18" s="523"/>
      <c r="R18" s="184" t="s">
        <v>270</v>
      </c>
      <c r="S18" s="515">
        <v>1800</v>
      </c>
      <c r="T18" s="516"/>
      <c r="U18" s="529">
        <v>1800</v>
      </c>
      <c r="V18" s="530"/>
      <c r="W18" s="54">
        <f>SUM(S18-U18)</f>
        <v>0</v>
      </c>
      <c r="X18" s="37"/>
      <c r="Y18" s="37"/>
      <c r="Z18" s="394" t="s">
        <v>490</v>
      </c>
      <c r="AA18" s="394" t="s">
        <v>490</v>
      </c>
      <c r="AE18" s="43"/>
    </row>
    <row r="19" spans="1:31" s="26" customFormat="1" ht="13.9" customHeight="1">
      <c r="A19" s="174" t="s">
        <v>423</v>
      </c>
      <c r="B19" s="172" t="s">
        <v>39</v>
      </c>
      <c r="C19" s="171" t="s">
        <v>319</v>
      </c>
      <c r="D19" s="515">
        <v>1250</v>
      </c>
      <c r="E19" s="516"/>
      <c r="F19" s="164">
        <v>1250</v>
      </c>
      <c r="G19" s="557">
        <v>0</v>
      </c>
      <c r="H19" s="558"/>
      <c r="I19" s="37"/>
      <c r="J19" s="37"/>
      <c r="K19" s="394" t="s">
        <v>490</v>
      </c>
      <c r="L19" s="394" t="s">
        <v>490</v>
      </c>
      <c r="M19" s="30"/>
      <c r="N19" s="175" t="s">
        <v>258</v>
      </c>
      <c r="O19" s="523" t="s">
        <v>55</v>
      </c>
      <c r="P19" s="523"/>
      <c r="Q19" s="523"/>
      <c r="R19" s="184" t="s">
        <v>270</v>
      </c>
      <c r="S19" s="515">
        <v>600</v>
      </c>
      <c r="T19" s="516"/>
      <c r="U19" s="529">
        <v>600</v>
      </c>
      <c r="V19" s="530"/>
      <c r="W19" s="54">
        <f>SUM(S19-U19)</f>
        <v>0</v>
      </c>
      <c r="X19" s="37"/>
      <c r="Y19" s="37"/>
      <c r="Z19" s="394" t="s">
        <v>490</v>
      </c>
      <c r="AA19" s="394" t="s">
        <v>490</v>
      </c>
      <c r="AE19" s="43"/>
    </row>
    <row r="20" spans="1:31" s="26" customFormat="1" ht="13.9" customHeight="1" thickBot="1">
      <c r="A20" s="234"/>
      <c r="B20" s="172" t="s">
        <v>40</v>
      </c>
      <c r="C20" s="171" t="s">
        <v>268</v>
      </c>
      <c r="D20" s="515">
        <v>5350</v>
      </c>
      <c r="E20" s="516"/>
      <c r="F20" s="164">
        <v>1900</v>
      </c>
      <c r="G20" s="535">
        <f t="shared" si="0"/>
        <v>3450</v>
      </c>
      <c r="H20" s="516"/>
      <c r="I20" s="37"/>
      <c r="J20" s="37"/>
      <c r="K20" s="394" t="s">
        <v>488</v>
      </c>
      <c r="L20" s="394" t="s">
        <v>488</v>
      </c>
      <c r="M20" s="30"/>
      <c r="N20" s="240"/>
      <c r="O20" s="543"/>
      <c r="P20" s="543"/>
      <c r="Q20" s="543"/>
      <c r="R20" s="260"/>
      <c r="S20" s="537"/>
      <c r="T20" s="538"/>
      <c r="U20" s="513"/>
      <c r="V20" s="514"/>
      <c r="W20" s="262"/>
      <c r="X20" s="38"/>
      <c r="Y20" s="38"/>
      <c r="Z20" s="395"/>
      <c r="AA20" s="395"/>
      <c r="AD20" s="30"/>
      <c r="AE20" s="34"/>
    </row>
    <row r="21" spans="1:31" s="26" customFormat="1" ht="13.9" customHeight="1" thickTop="1" thickBot="1">
      <c r="A21" s="234"/>
      <c r="B21" s="172" t="s">
        <v>41</v>
      </c>
      <c r="C21" s="171" t="s">
        <v>320</v>
      </c>
      <c r="D21" s="515">
        <v>4550</v>
      </c>
      <c r="E21" s="516"/>
      <c r="F21" s="164">
        <v>1550</v>
      </c>
      <c r="G21" s="535">
        <f t="shared" si="0"/>
        <v>3000</v>
      </c>
      <c r="H21" s="516"/>
      <c r="I21" s="37"/>
      <c r="J21" s="37"/>
      <c r="K21" s="394" t="s">
        <v>488</v>
      </c>
      <c r="L21" s="394" t="s">
        <v>488</v>
      </c>
      <c r="M21" s="30"/>
      <c r="N21" s="237"/>
      <c r="O21" s="536" t="s">
        <v>180</v>
      </c>
      <c r="P21" s="536"/>
      <c r="Q21" s="536"/>
      <c r="R21" s="238"/>
      <c r="S21" s="533">
        <f>SUM(S17:T20)</f>
        <v>7900</v>
      </c>
      <c r="T21" s="534"/>
      <c r="U21" s="519">
        <f>SUM(U17:V20)</f>
        <v>4400</v>
      </c>
      <c r="V21" s="520"/>
      <c r="W21" s="57">
        <f>SUM(W17:W20)</f>
        <v>3500</v>
      </c>
      <c r="X21" s="58">
        <f>SUM(X17:X20)</f>
        <v>0</v>
      </c>
      <c r="Y21" s="58">
        <f>SUM(Y17:Y20)</f>
        <v>0</v>
      </c>
      <c r="Z21" s="397">
        <f>COUNTIF(Z17:Z20,"○")</f>
        <v>0</v>
      </c>
      <c r="AA21" s="397">
        <f>COUNTIF(AA17:AA20,"○")</f>
        <v>1</v>
      </c>
      <c r="AD21" s="30"/>
      <c r="AE21" s="34"/>
    </row>
    <row r="22" spans="1:31" s="26" customFormat="1" ht="13.9" customHeight="1">
      <c r="A22" s="234"/>
      <c r="B22" s="172" t="s">
        <v>42</v>
      </c>
      <c r="C22" s="171" t="s">
        <v>268</v>
      </c>
      <c r="D22" s="515">
        <v>2250</v>
      </c>
      <c r="E22" s="516"/>
      <c r="F22" s="164">
        <v>750</v>
      </c>
      <c r="G22" s="535">
        <f t="shared" si="0"/>
        <v>1500</v>
      </c>
      <c r="H22" s="516"/>
      <c r="I22" s="37"/>
      <c r="J22" s="37"/>
      <c r="K22" s="394" t="s">
        <v>488</v>
      </c>
      <c r="L22" s="394" t="s">
        <v>488</v>
      </c>
      <c r="M22" s="30"/>
      <c r="AD22" s="30"/>
      <c r="AE22" s="34"/>
    </row>
    <row r="23" spans="1:31" s="26" customFormat="1" ht="13.9" customHeight="1">
      <c r="A23" s="234"/>
      <c r="B23" s="172" t="s">
        <v>43</v>
      </c>
      <c r="C23" s="171" t="s">
        <v>268</v>
      </c>
      <c r="D23" s="515">
        <v>3700</v>
      </c>
      <c r="E23" s="516"/>
      <c r="F23" s="164">
        <v>1200</v>
      </c>
      <c r="G23" s="535">
        <f t="shared" si="0"/>
        <v>2500</v>
      </c>
      <c r="H23" s="516"/>
      <c r="I23" s="37"/>
      <c r="J23" s="37"/>
      <c r="K23" s="394" t="s">
        <v>488</v>
      </c>
      <c r="L23" s="394" t="s">
        <v>488</v>
      </c>
      <c r="M23" s="30"/>
      <c r="AD23" s="30"/>
      <c r="AE23" s="34"/>
    </row>
    <row r="24" spans="1:31" s="26" customFormat="1" ht="13.9" customHeight="1" thickBot="1">
      <c r="A24" s="234"/>
      <c r="B24" s="172" t="s">
        <v>219</v>
      </c>
      <c r="C24" s="171" t="s">
        <v>267</v>
      </c>
      <c r="D24" s="515">
        <v>5050</v>
      </c>
      <c r="E24" s="516"/>
      <c r="F24" s="164">
        <v>1950</v>
      </c>
      <c r="G24" s="535">
        <f t="shared" si="0"/>
        <v>3100</v>
      </c>
      <c r="H24" s="516"/>
      <c r="I24" s="37"/>
      <c r="J24" s="37"/>
      <c r="K24" s="394" t="s">
        <v>488</v>
      </c>
      <c r="L24" s="394" t="s">
        <v>488</v>
      </c>
      <c r="N24" s="280" t="s">
        <v>58</v>
      </c>
      <c r="P24" s="27"/>
      <c r="Q24" s="27"/>
      <c r="R24" s="28"/>
      <c r="T24" s="28"/>
      <c r="U24" s="31"/>
      <c r="AD24" s="30"/>
      <c r="AE24" s="34"/>
    </row>
    <row r="25" spans="1:31" s="26" customFormat="1" ht="13.9" customHeight="1">
      <c r="A25" s="234"/>
      <c r="B25" s="172" t="s">
        <v>365</v>
      </c>
      <c r="C25" s="171" t="s">
        <v>320</v>
      </c>
      <c r="D25" s="515">
        <v>3800</v>
      </c>
      <c r="E25" s="516"/>
      <c r="F25" s="164">
        <v>1350</v>
      </c>
      <c r="G25" s="535">
        <f t="shared" si="0"/>
        <v>2450</v>
      </c>
      <c r="H25" s="516"/>
      <c r="I25" s="37"/>
      <c r="J25" s="37"/>
      <c r="K25" s="394" t="s">
        <v>488</v>
      </c>
      <c r="L25" s="394" t="s">
        <v>488</v>
      </c>
      <c r="M25" s="35"/>
      <c r="N25" s="540"/>
      <c r="O25" s="541"/>
      <c r="P25" s="541"/>
      <c r="Q25" s="541"/>
      <c r="R25" s="542"/>
      <c r="S25" s="531" t="s">
        <v>218</v>
      </c>
      <c r="T25" s="532"/>
      <c r="U25" s="525" t="s">
        <v>188</v>
      </c>
      <c r="V25" s="526"/>
      <c r="W25" s="181" t="s">
        <v>217</v>
      </c>
      <c r="X25" s="245" t="s">
        <v>277</v>
      </c>
      <c r="Y25" s="246" t="s">
        <v>343</v>
      </c>
      <c r="Z25" s="246" t="s">
        <v>510</v>
      </c>
      <c r="AA25" s="246" t="s">
        <v>511</v>
      </c>
      <c r="AD25" s="30"/>
      <c r="AE25" s="34"/>
    </row>
    <row r="26" spans="1:31" s="26" customFormat="1" ht="13.9" customHeight="1">
      <c r="A26" s="234"/>
      <c r="B26" s="176" t="s">
        <v>366</v>
      </c>
      <c r="C26" s="171" t="s">
        <v>367</v>
      </c>
      <c r="D26" s="515">
        <v>4500</v>
      </c>
      <c r="E26" s="516"/>
      <c r="F26" s="164">
        <v>1400</v>
      </c>
      <c r="G26" s="535">
        <f t="shared" si="0"/>
        <v>3100</v>
      </c>
      <c r="H26" s="516"/>
      <c r="I26" s="37"/>
      <c r="J26" s="37"/>
      <c r="K26" s="394" t="s">
        <v>488</v>
      </c>
      <c r="L26" s="394" t="s">
        <v>488</v>
      </c>
      <c r="M26" s="322"/>
      <c r="N26" s="233"/>
      <c r="O26" s="524" t="s">
        <v>368</v>
      </c>
      <c r="P26" s="524"/>
      <c r="Q26" s="524"/>
      <c r="R26" s="186" t="s">
        <v>325</v>
      </c>
      <c r="S26" s="517">
        <v>4950</v>
      </c>
      <c r="T26" s="518"/>
      <c r="U26" s="527">
        <v>1550</v>
      </c>
      <c r="V26" s="528"/>
      <c r="W26" s="55">
        <f>SUM(S26-U26)</f>
        <v>3400</v>
      </c>
      <c r="X26" s="36"/>
      <c r="Y26" s="36"/>
      <c r="Z26" s="393" t="s">
        <v>488</v>
      </c>
      <c r="AA26" s="393" t="s">
        <v>488</v>
      </c>
    </row>
    <row r="27" spans="1:31" s="26" customFormat="1" ht="13.9" customHeight="1">
      <c r="A27" s="234"/>
      <c r="B27" s="176" t="s">
        <v>220</v>
      </c>
      <c r="C27" s="171" t="s">
        <v>319</v>
      </c>
      <c r="D27" s="515">
        <v>5650</v>
      </c>
      <c r="E27" s="516"/>
      <c r="F27" s="164">
        <v>1650</v>
      </c>
      <c r="G27" s="535">
        <f t="shared" si="0"/>
        <v>4000</v>
      </c>
      <c r="H27" s="516"/>
      <c r="I27" s="37"/>
      <c r="J27" s="37"/>
      <c r="K27" s="394" t="s">
        <v>488</v>
      </c>
      <c r="L27" s="394" t="s">
        <v>488</v>
      </c>
      <c r="M27" s="322"/>
      <c r="N27" s="174" t="s">
        <v>259</v>
      </c>
      <c r="O27" s="523" t="s">
        <v>59</v>
      </c>
      <c r="P27" s="523"/>
      <c r="Q27" s="523"/>
      <c r="R27" s="186" t="s">
        <v>319</v>
      </c>
      <c r="S27" s="515">
        <v>3750</v>
      </c>
      <c r="T27" s="516"/>
      <c r="U27" s="529">
        <v>1300</v>
      </c>
      <c r="V27" s="530"/>
      <c r="W27" s="59">
        <f>SUM(S27-U27)</f>
        <v>2450</v>
      </c>
      <c r="X27" s="37"/>
      <c r="Y27" s="37"/>
      <c r="Z27" s="394" t="s">
        <v>490</v>
      </c>
      <c r="AA27" s="394" t="s">
        <v>488</v>
      </c>
    </row>
    <row r="28" spans="1:31" s="26" customFormat="1" ht="13.9" customHeight="1">
      <c r="A28" s="234"/>
      <c r="B28" s="176" t="s">
        <v>221</v>
      </c>
      <c r="C28" s="171" t="s">
        <v>319</v>
      </c>
      <c r="D28" s="515">
        <v>4600</v>
      </c>
      <c r="E28" s="516"/>
      <c r="F28" s="164">
        <v>1550</v>
      </c>
      <c r="G28" s="535">
        <f t="shared" si="0"/>
        <v>3050</v>
      </c>
      <c r="H28" s="516"/>
      <c r="I28" s="37"/>
      <c r="J28" s="37"/>
      <c r="K28" s="394" t="s">
        <v>488</v>
      </c>
      <c r="L28" s="394" t="s">
        <v>488</v>
      </c>
      <c r="M28" s="30"/>
      <c r="N28" s="274"/>
      <c r="O28" s="539"/>
      <c r="P28" s="539"/>
      <c r="Q28" s="539"/>
      <c r="R28" s="275"/>
      <c r="S28" s="579"/>
      <c r="T28" s="580"/>
      <c r="U28" s="521"/>
      <c r="V28" s="522"/>
      <c r="W28" s="284"/>
      <c r="X28" s="37"/>
      <c r="Y28" s="37"/>
      <c r="Z28" s="394"/>
      <c r="AA28" s="394"/>
    </row>
    <row r="29" spans="1:31" s="26" customFormat="1" ht="13.9" customHeight="1" thickBot="1">
      <c r="A29" s="234"/>
      <c r="B29" s="176" t="s">
        <v>222</v>
      </c>
      <c r="C29" s="171" t="s">
        <v>319</v>
      </c>
      <c r="D29" s="515">
        <v>4250</v>
      </c>
      <c r="E29" s="516"/>
      <c r="F29" s="164">
        <v>1300</v>
      </c>
      <c r="G29" s="535">
        <v>2950</v>
      </c>
      <c r="H29" s="516"/>
      <c r="I29" s="37"/>
      <c r="J29" s="37"/>
      <c r="K29" s="394" t="s">
        <v>488</v>
      </c>
      <c r="L29" s="394" t="s">
        <v>488</v>
      </c>
      <c r="M29" s="30"/>
      <c r="N29" s="240"/>
      <c r="O29" s="543"/>
      <c r="P29" s="543"/>
      <c r="Q29" s="543"/>
      <c r="R29" s="260"/>
      <c r="S29" s="537"/>
      <c r="T29" s="538"/>
      <c r="U29" s="513"/>
      <c r="V29" s="514"/>
      <c r="W29" s="262"/>
      <c r="X29" s="38"/>
      <c r="Y29" s="38"/>
      <c r="Z29" s="395"/>
      <c r="AA29" s="395"/>
    </row>
    <row r="30" spans="1:31" s="26" customFormat="1" ht="13.9" customHeight="1" thickTop="1" thickBot="1">
      <c r="A30" s="234"/>
      <c r="B30" s="176" t="s">
        <v>223</v>
      </c>
      <c r="C30" s="171" t="s">
        <v>267</v>
      </c>
      <c r="D30" s="515">
        <v>2300</v>
      </c>
      <c r="E30" s="516"/>
      <c r="F30" s="177">
        <v>800</v>
      </c>
      <c r="G30" s="535">
        <f t="shared" si="0"/>
        <v>1500</v>
      </c>
      <c r="H30" s="516"/>
      <c r="I30" s="37"/>
      <c r="J30" s="37"/>
      <c r="K30" s="394" t="s">
        <v>490</v>
      </c>
      <c r="L30" s="394" t="s">
        <v>488</v>
      </c>
      <c r="M30" s="30"/>
      <c r="N30" s="237"/>
      <c r="O30" s="536" t="s">
        <v>167</v>
      </c>
      <c r="P30" s="536"/>
      <c r="Q30" s="536"/>
      <c r="R30" s="238"/>
      <c r="S30" s="533">
        <f>SUM(S26:T29)</f>
        <v>8700</v>
      </c>
      <c r="T30" s="534"/>
      <c r="U30" s="519">
        <f>SUM(U26:V29)</f>
        <v>2850</v>
      </c>
      <c r="V30" s="520"/>
      <c r="W30" s="57">
        <f>SUM(W26:W29)</f>
        <v>5850</v>
      </c>
      <c r="X30" s="58">
        <f>SUM(X26:X29)</f>
        <v>0</v>
      </c>
      <c r="Y30" s="58">
        <f>SUM(Y26:Y29)</f>
        <v>0</v>
      </c>
      <c r="Z30" s="397">
        <f>COUNTIF(Z26:Z29,"○")</f>
        <v>1</v>
      </c>
      <c r="AA30" s="397">
        <f>COUNTIF(AA26:AA29,"○")</f>
        <v>2</v>
      </c>
    </row>
    <row r="31" spans="1:31" s="26" customFormat="1" ht="13.9" customHeight="1">
      <c r="A31" s="234"/>
      <c r="B31" s="170" t="s">
        <v>224</v>
      </c>
      <c r="C31" s="171" t="s">
        <v>319</v>
      </c>
      <c r="D31" s="515">
        <v>3800</v>
      </c>
      <c r="E31" s="516"/>
      <c r="F31" s="177">
        <v>1200</v>
      </c>
      <c r="G31" s="535">
        <f t="shared" si="0"/>
        <v>2600</v>
      </c>
      <c r="H31" s="516"/>
      <c r="I31" s="37"/>
      <c r="J31" s="37"/>
      <c r="K31" s="394" t="s">
        <v>488</v>
      </c>
      <c r="L31" s="394" t="s">
        <v>488</v>
      </c>
      <c r="Z31" s="398"/>
      <c r="AA31" s="398"/>
    </row>
    <row r="32" spans="1:31" s="26" customFormat="1" ht="13.9" customHeight="1">
      <c r="A32" s="234"/>
      <c r="B32" s="170" t="s">
        <v>202</v>
      </c>
      <c r="C32" s="171" t="s">
        <v>321</v>
      </c>
      <c r="D32" s="515">
        <v>5900</v>
      </c>
      <c r="E32" s="516"/>
      <c r="F32" s="177">
        <v>1850</v>
      </c>
      <c r="G32" s="535">
        <v>4050</v>
      </c>
      <c r="H32" s="516"/>
      <c r="I32" s="37"/>
      <c r="J32" s="37"/>
      <c r="K32" s="394" t="s">
        <v>488</v>
      </c>
      <c r="L32" s="394" t="s">
        <v>488</v>
      </c>
    </row>
    <row r="33" spans="1:30" s="26" customFormat="1" ht="13.9" customHeight="1">
      <c r="A33" s="174" t="s">
        <v>185</v>
      </c>
      <c r="B33" s="170" t="s">
        <v>203</v>
      </c>
      <c r="C33" s="171" t="s">
        <v>319</v>
      </c>
      <c r="D33" s="515">
        <v>7850</v>
      </c>
      <c r="E33" s="516"/>
      <c r="F33" s="177">
        <v>2750</v>
      </c>
      <c r="G33" s="535">
        <f t="shared" si="0"/>
        <v>5100</v>
      </c>
      <c r="H33" s="516"/>
      <c r="I33" s="37"/>
      <c r="J33" s="37"/>
      <c r="K33" s="394" t="s">
        <v>490</v>
      </c>
      <c r="L33" s="394" t="s">
        <v>488</v>
      </c>
    </row>
    <row r="34" spans="1:30" s="26" customFormat="1" ht="13.9" customHeight="1">
      <c r="A34" s="234"/>
      <c r="B34" s="170" t="s">
        <v>214</v>
      </c>
      <c r="C34" s="171" t="s">
        <v>319</v>
      </c>
      <c r="D34" s="515">
        <v>3650</v>
      </c>
      <c r="E34" s="516"/>
      <c r="F34" s="177">
        <v>1300</v>
      </c>
      <c r="G34" s="535">
        <f t="shared" si="0"/>
        <v>2350</v>
      </c>
      <c r="H34" s="516"/>
      <c r="I34" s="37"/>
      <c r="J34" s="37"/>
      <c r="K34" s="394" t="s">
        <v>488</v>
      </c>
      <c r="L34" s="394" t="s">
        <v>488</v>
      </c>
      <c r="AC34" s="34"/>
    </row>
    <row r="35" spans="1:30" s="26" customFormat="1" ht="13.9" customHeight="1">
      <c r="A35" s="234"/>
      <c r="B35" s="170" t="s">
        <v>215</v>
      </c>
      <c r="C35" s="171" t="s">
        <v>267</v>
      </c>
      <c r="D35" s="515">
        <v>7050</v>
      </c>
      <c r="E35" s="516"/>
      <c r="F35" s="177">
        <v>2300</v>
      </c>
      <c r="G35" s="535">
        <f t="shared" si="0"/>
        <v>4750</v>
      </c>
      <c r="H35" s="516"/>
      <c r="I35" s="37"/>
      <c r="J35" s="37"/>
      <c r="K35" s="394" t="s">
        <v>488</v>
      </c>
      <c r="L35" s="394" t="s">
        <v>488</v>
      </c>
      <c r="AC35" s="34"/>
    </row>
    <row r="36" spans="1:30" s="26" customFormat="1" ht="13.9" customHeight="1">
      <c r="A36" s="234"/>
      <c r="B36" s="170" t="s">
        <v>216</v>
      </c>
      <c r="C36" s="171" t="s">
        <v>267</v>
      </c>
      <c r="D36" s="515">
        <v>2750</v>
      </c>
      <c r="E36" s="516"/>
      <c r="F36" s="177">
        <v>1000</v>
      </c>
      <c r="G36" s="535">
        <f t="shared" si="0"/>
        <v>1750</v>
      </c>
      <c r="H36" s="516"/>
      <c r="I36" s="37"/>
      <c r="J36" s="37"/>
      <c r="K36" s="394" t="s">
        <v>488</v>
      </c>
      <c r="L36" s="394" t="s">
        <v>488</v>
      </c>
      <c r="AC36" s="34"/>
    </row>
    <row r="37" spans="1:30" s="26" customFormat="1" ht="13.9" customHeight="1">
      <c r="A37" s="175" t="s">
        <v>354</v>
      </c>
      <c r="B37" s="170" t="s">
        <v>204</v>
      </c>
      <c r="C37" s="171" t="s">
        <v>268</v>
      </c>
      <c r="D37" s="515">
        <v>3700</v>
      </c>
      <c r="E37" s="516"/>
      <c r="F37" s="177">
        <v>1500</v>
      </c>
      <c r="G37" s="535">
        <f t="shared" si="0"/>
        <v>2200</v>
      </c>
      <c r="H37" s="516"/>
      <c r="I37" s="37"/>
      <c r="J37" s="37"/>
      <c r="K37" s="394" t="s">
        <v>488</v>
      </c>
      <c r="L37" s="394" t="s">
        <v>488</v>
      </c>
      <c r="N37" s="247" t="s">
        <v>0</v>
      </c>
      <c r="O37" s="30"/>
      <c r="AC37" s="34"/>
    </row>
    <row r="38" spans="1:30" s="26" customFormat="1" ht="13.9" customHeight="1" thickBot="1">
      <c r="A38" s="323"/>
      <c r="B38" s="176" t="s">
        <v>286</v>
      </c>
      <c r="C38" s="188" t="s">
        <v>322</v>
      </c>
      <c r="D38" s="567">
        <v>4150</v>
      </c>
      <c r="E38" s="568"/>
      <c r="F38" s="185">
        <v>1400</v>
      </c>
      <c r="G38" s="535">
        <f t="shared" si="0"/>
        <v>2750</v>
      </c>
      <c r="H38" s="516"/>
      <c r="I38" s="38"/>
      <c r="J38" s="38"/>
      <c r="K38" s="395" t="s">
        <v>488</v>
      </c>
      <c r="L38" s="395" t="s">
        <v>488</v>
      </c>
      <c r="N38" s="282" t="s">
        <v>493</v>
      </c>
      <c r="O38" s="30"/>
      <c r="AC38" s="34"/>
    </row>
    <row r="39" spans="1:30" s="26" customFormat="1" ht="13.9" customHeight="1" thickTop="1" thickBot="1">
      <c r="A39" s="324"/>
      <c r="B39" s="180" t="s">
        <v>357</v>
      </c>
      <c r="C39" s="243"/>
      <c r="D39" s="571">
        <f>SUM(D8:E38)</f>
        <v>135250</v>
      </c>
      <c r="E39" s="570"/>
      <c r="F39" s="60">
        <f>SUM(F8:F38)</f>
        <v>46850</v>
      </c>
      <c r="G39" s="569">
        <f>SUM(G8:H38)</f>
        <v>88400</v>
      </c>
      <c r="H39" s="570"/>
      <c r="I39" s="58">
        <f>SUM(I8:I38)</f>
        <v>0</v>
      </c>
      <c r="J39" s="58">
        <f>SUM(J8:J38)</f>
        <v>0</v>
      </c>
      <c r="K39" s="58">
        <f>COUNTIF(K8:K38,"○")</f>
        <v>25</v>
      </c>
      <c r="L39" s="58">
        <f>COUNTIF(L8:L38,"○")</f>
        <v>29</v>
      </c>
      <c r="N39" s="282" t="s">
        <v>494</v>
      </c>
      <c r="AC39" s="34"/>
    </row>
    <row r="40" spans="1:30" s="26" customFormat="1" ht="13.9" customHeight="1">
      <c r="J40" s="248" t="s">
        <v>318</v>
      </c>
      <c r="K40" s="248"/>
      <c r="L40" s="248"/>
      <c r="N40" s="282" t="s">
        <v>495</v>
      </c>
      <c r="AC40" s="34"/>
    </row>
    <row r="41" spans="1:30" s="26" customFormat="1" ht="13.9" customHeight="1">
      <c r="J41" s="249" t="s">
        <v>359</v>
      </c>
      <c r="K41" s="249"/>
      <c r="L41" s="249"/>
      <c r="N41" s="282" t="s">
        <v>496</v>
      </c>
      <c r="AC41" s="34"/>
    </row>
    <row r="42" spans="1:30" s="26" customFormat="1" ht="13.9" customHeight="1">
      <c r="J42" s="41"/>
      <c r="K42" s="41"/>
      <c r="L42" s="41"/>
      <c r="N42" s="282" t="s">
        <v>497</v>
      </c>
      <c r="AC42" s="34"/>
    </row>
    <row r="43" spans="1:30" s="26" customFormat="1" ht="13.5" customHeight="1">
      <c r="J43" s="44"/>
      <c r="K43" s="44"/>
      <c r="L43" s="44"/>
      <c r="M43" s="41"/>
      <c r="AD43" s="34"/>
    </row>
    <row r="44" spans="1:30" s="26" customFormat="1" ht="12.75" customHeight="1">
      <c r="J44" s="45"/>
      <c r="K44" s="45"/>
      <c r="L44" s="45"/>
      <c r="M44" s="41"/>
      <c r="AD44" s="34"/>
    </row>
    <row r="45" spans="1:30" s="26" customFormat="1" ht="12.75" customHeight="1">
      <c r="J45" s="46"/>
      <c r="K45" s="46"/>
      <c r="L45" s="46"/>
      <c r="M45" s="30"/>
      <c r="AD45" s="34"/>
    </row>
    <row r="46" spans="1:30" s="26" customFormat="1" ht="10.5">
      <c r="J46" s="47"/>
      <c r="K46" s="47"/>
      <c r="L46" s="47"/>
      <c r="M46" s="30"/>
      <c r="AD46" s="34"/>
    </row>
    <row r="47" spans="1:30" s="26" customFormat="1">
      <c r="J47" s="47"/>
      <c r="K47" s="47"/>
      <c r="L47" s="47"/>
      <c r="M47" s="41"/>
      <c r="N47" s="48"/>
      <c r="O47" s="48"/>
      <c r="P47" s="48"/>
      <c r="Q47" s="48"/>
      <c r="R47" s="48"/>
      <c r="S47" s="48"/>
      <c r="T47" s="48"/>
      <c r="U47" s="48"/>
      <c r="V47" s="48"/>
      <c r="W47" s="48"/>
      <c r="X47" s="48"/>
      <c r="Y47" s="48"/>
      <c r="Z47" s="48"/>
      <c r="AA47" s="48"/>
      <c r="AD47" s="34"/>
    </row>
    <row r="48" spans="1:30" s="26" customFormat="1">
      <c r="D48" s="49"/>
      <c r="E48" s="49"/>
      <c r="F48" s="49"/>
      <c r="G48" s="49"/>
      <c r="H48" s="49"/>
      <c r="I48" s="49"/>
      <c r="J48" s="30"/>
      <c r="K48" s="30"/>
      <c r="L48" s="30"/>
      <c r="M48" s="47"/>
      <c r="N48" s="48"/>
      <c r="O48" s="48"/>
      <c r="P48" s="48"/>
      <c r="Q48" s="48"/>
      <c r="R48" s="48"/>
      <c r="S48" s="48"/>
      <c r="T48" s="48"/>
      <c r="U48" s="48"/>
      <c r="V48" s="48"/>
      <c r="W48" s="48"/>
      <c r="X48" s="48"/>
      <c r="Y48" s="48"/>
      <c r="Z48" s="48"/>
      <c r="AA48" s="48"/>
      <c r="AD48" s="34"/>
    </row>
    <row r="49" spans="1:30" s="26" customFormat="1">
      <c r="A49" s="13"/>
      <c r="B49" s="13"/>
      <c r="C49" s="50"/>
      <c r="D49" s="50"/>
      <c r="E49" s="50"/>
      <c r="F49" s="50"/>
      <c r="G49" s="13"/>
      <c r="H49" s="13"/>
      <c r="I49" s="13"/>
      <c r="J49" s="51"/>
      <c r="K49" s="51"/>
      <c r="L49" s="51"/>
      <c r="M49" s="30"/>
      <c r="N49" s="48"/>
      <c r="O49" s="48"/>
      <c r="P49" s="48"/>
      <c r="Q49" s="48"/>
      <c r="R49" s="48"/>
      <c r="S49" s="48"/>
      <c r="T49" s="48"/>
      <c r="U49" s="48"/>
      <c r="V49" s="48"/>
      <c r="W49" s="48"/>
      <c r="X49" s="48"/>
      <c r="Y49" s="48"/>
      <c r="Z49" s="48"/>
      <c r="AA49" s="48"/>
      <c r="AD49" s="34"/>
    </row>
    <row r="50" spans="1:30" s="26" customFormat="1">
      <c r="A50" s="13"/>
      <c r="B50" s="13"/>
      <c r="C50" s="50"/>
      <c r="D50" s="50"/>
      <c r="E50" s="50"/>
      <c r="F50" s="50"/>
      <c r="G50" s="13"/>
      <c r="H50" s="13"/>
      <c r="I50" s="13"/>
      <c r="J50" s="13"/>
      <c r="K50" s="13"/>
      <c r="L50" s="13"/>
      <c r="M50" s="30"/>
      <c r="N50" s="48"/>
      <c r="O50" s="48"/>
      <c r="P50" s="48"/>
      <c r="Q50" s="48"/>
      <c r="R50" s="48"/>
      <c r="S50" s="48"/>
      <c r="T50" s="48"/>
      <c r="U50" s="48"/>
      <c r="V50" s="48"/>
      <c r="W50" s="48"/>
      <c r="X50" s="48"/>
      <c r="Y50" s="48"/>
      <c r="Z50" s="48"/>
      <c r="AA50" s="48"/>
      <c r="AD50" s="34"/>
    </row>
    <row r="51" spans="1:30" s="26" customFormat="1">
      <c r="A51" s="13"/>
      <c r="B51" s="13"/>
      <c r="C51" s="13"/>
      <c r="D51" s="50"/>
      <c r="E51" s="50"/>
      <c r="F51" s="50"/>
      <c r="G51" s="50"/>
      <c r="H51" s="50"/>
      <c r="I51" s="50"/>
      <c r="J51" s="13"/>
      <c r="K51" s="13"/>
      <c r="L51" s="13"/>
      <c r="M51" s="30"/>
      <c r="N51" s="48"/>
      <c r="O51" s="48"/>
      <c r="P51" s="48"/>
      <c r="Q51" s="48"/>
      <c r="R51" s="48"/>
      <c r="S51" s="48"/>
      <c r="T51" s="48"/>
      <c r="U51" s="48"/>
      <c r="V51" s="48"/>
      <c r="W51" s="48"/>
      <c r="X51" s="48"/>
      <c r="Y51" s="48"/>
      <c r="Z51" s="48"/>
      <c r="AA51" s="48"/>
      <c r="AD51" s="34"/>
    </row>
    <row r="52" spans="1:30" s="26" customFormat="1">
      <c r="A52" s="13"/>
      <c r="B52" s="13"/>
      <c r="C52" s="13"/>
      <c r="D52" s="50"/>
      <c r="E52" s="50"/>
      <c r="F52" s="50"/>
      <c r="G52" s="50"/>
      <c r="H52" s="50"/>
      <c r="I52" s="50"/>
      <c r="J52" s="13"/>
      <c r="K52" s="13"/>
      <c r="L52" s="13"/>
      <c r="M52" s="30"/>
      <c r="N52" s="48"/>
      <c r="O52" s="48"/>
      <c r="P52" s="48"/>
      <c r="Q52" s="48"/>
      <c r="R52" s="48"/>
      <c r="S52" s="48"/>
      <c r="T52" s="48"/>
      <c r="U52" s="48"/>
      <c r="V52" s="48"/>
      <c r="W52" s="48"/>
      <c r="X52" s="48"/>
      <c r="Y52" s="48"/>
      <c r="Z52" s="48"/>
      <c r="AA52" s="48"/>
      <c r="AD52" s="34"/>
    </row>
    <row r="53" spans="1:30" s="26" customFormat="1">
      <c r="A53" s="13"/>
      <c r="B53" s="13"/>
      <c r="C53" s="13"/>
      <c r="D53" s="50"/>
      <c r="E53" s="50"/>
      <c r="F53" s="50"/>
      <c r="G53" s="50"/>
      <c r="H53" s="50"/>
      <c r="I53" s="50"/>
      <c r="J53" s="13"/>
      <c r="K53" s="13"/>
      <c r="L53" s="13"/>
      <c r="M53" s="30"/>
      <c r="N53" s="48"/>
      <c r="O53" s="48"/>
      <c r="P53" s="48"/>
      <c r="Q53" s="48"/>
      <c r="R53" s="48"/>
      <c r="S53" s="48"/>
      <c r="T53" s="48"/>
      <c r="U53" s="48"/>
      <c r="V53" s="48"/>
      <c r="W53" s="48"/>
      <c r="X53" s="48"/>
      <c r="Y53" s="48"/>
      <c r="Z53" s="48"/>
      <c r="AA53" s="48"/>
      <c r="AD53" s="34"/>
    </row>
    <row r="54" spans="1:30">
      <c r="M54" s="51"/>
      <c r="N54" s="48"/>
      <c r="O54" s="48"/>
      <c r="P54" s="48"/>
      <c r="Q54" s="48"/>
      <c r="R54" s="48"/>
      <c r="S54" s="48"/>
      <c r="T54" s="48"/>
      <c r="U54" s="48"/>
      <c r="V54" s="48"/>
      <c r="W54" s="48"/>
      <c r="X54" s="48"/>
      <c r="Y54" s="48"/>
      <c r="Z54" s="48"/>
      <c r="AA54" s="48"/>
    </row>
  </sheetData>
  <sheetProtection algorithmName="SHA-512" hashValue="zep3j7+zbaZh4swTln2Odm8AKBjmRXr2HfI2H/eode5Vj6zrCIc0i/Dm/RHhzlclz7cs16zR1FGEF5fW5LzSRw==" saltValue="pwR1F1Dps6FEvjQa4yetVw==" spinCount="100000" sheet="1" objects="1" scenarios="1"/>
  <mergeCells count="136">
    <mergeCell ref="A2:AA2"/>
    <mergeCell ref="G30:H30"/>
    <mergeCell ref="G31:H31"/>
    <mergeCell ref="G37:H37"/>
    <mergeCell ref="G27:H27"/>
    <mergeCell ref="G28:H28"/>
    <mergeCell ref="O19:Q19"/>
    <mergeCell ref="O20:Q20"/>
    <mergeCell ref="U9:V9"/>
    <mergeCell ref="U10:V10"/>
    <mergeCell ref="D37:E37"/>
    <mergeCell ref="O11:Q11"/>
    <mergeCell ref="U16:V16"/>
    <mergeCell ref="N16:R16"/>
    <mergeCell ref="G11:H11"/>
    <mergeCell ref="O17:Q17"/>
    <mergeCell ref="G12:H12"/>
    <mergeCell ref="U11:V11"/>
    <mergeCell ref="S28:T28"/>
    <mergeCell ref="G13:H13"/>
    <mergeCell ref="G18:H18"/>
    <mergeCell ref="D17:E17"/>
    <mergeCell ref="D15:E15"/>
    <mergeCell ref="D16:E16"/>
    <mergeCell ref="D36:E36"/>
    <mergeCell ref="D32:E32"/>
    <mergeCell ref="D34:E34"/>
    <mergeCell ref="X4:AA4"/>
    <mergeCell ref="X3:AA3"/>
    <mergeCell ref="M3:P3"/>
    <mergeCell ref="J3:L3"/>
    <mergeCell ref="D38:E38"/>
    <mergeCell ref="G39:H39"/>
    <mergeCell ref="G32:H32"/>
    <mergeCell ref="G33:H33"/>
    <mergeCell ref="G34:H34"/>
    <mergeCell ref="G35:H35"/>
    <mergeCell ref="G36:H36"/>
    <mergeCell ref="D39:E39"/>
    <mergeCell ref="D33:E33"/>
    <mergeCell ref="G38:H38"/>
    <mergeCell ref="D35:E35"/>
    <mergeCell ref="V4:W4"/>
    <mergeCell ref="J4:U4"/>
    <mergeCell ref="Q3:U3"/>
    <mergeCell ref="S8:T8"/>
    <mergeCell ref="U8:V8"/>
    <mergeCell ref="N7:R7"/>
    <mergeCell ref="V3:W3"/>
    <mergeCell ref="O8:Q8"/>
    <mergeCell ref="U7:V7"/>
    <mergeCell ref="S7:T7"/>
    <mergeCell ref="S16:T16"/>
    <mergeCell ref="S12:T12"/>
    <mergeCell ref="G19:H19"/>
    <mergeCell ref="G10:H10"/>
    <mergeCell ref="D8:E8"/>
    <mergeCell ref="D9:E9"/>
    <mergeCell ref="U17:V17"/>
    <mergeCell ref="U18:V18"/>
    <mergeCell ref="U19:V19"/>
    <mergeCell ref="U12:V12"/>
    <mergeCell ref="O12:Q12"/>
    <mergeCell ref="S10:T10"/>
    <mergeCell ref="S11:T11"/>
    <mergeCell ref="O10:Q10"/>
    <mergeCell ref="G16:H16"/>
    <mergeCell ref="G17:H17"/>
    <mergeCell ref="O9:Q9"/>
    <mergeCell ref="G9:H9"/>
    <mergeCell ref="D18:E18"/>
    <mergeCell ref="D19:E19"/>
    <mergeCell ref="S9:T9"/>
    <mergeCell ref="G8:H8"/>
    <mergeCell ref="G15:H15"/>
    <mergeCell ref="G14:H14"/>
    <mergeCell ref="A3:B3"/>
    <mergeCell ref="A4:B4"/>
    <mergeCell ref="C4:G4"/>
    <mergeCell ref="A7:C7"/>
    <mergeCell ref="D7:E7"/>
    <mergeCell ref="F3:G3"/>
    <mergeCell ref="D11:E11"/>
    <mergeCell ref="D12:E12"/>
    <mergeCell ref="D14:E14"/>
    <mergeCell ref="D10:E10"/>
    <mergeCell ref="D13:E13"/>
    <mergeCell ref="G7:H7"/>
    <mergeCell ref="H3:I3"/>
    <mergeCell ref="H4:I4"/>
    <mergeCell ref="O21:Q21"/>
    <mergeCell ref="S20:T20"/>
    <mergeCell ref="D31:E31"/>
    <mergeCell ref="D24:E24"/>
    <mergeCell ref="D25:E25"/>
    <mergeCell ref="D27:E27"/>
    <mergeCell ref="D28:E28"/>
    <mergeCell ref="D23:E23"/>
    <mergeCell ref="S30:T30"/>
    <mergeCell ref="O28:Q28"/>
    <mergeCell ref="O30:Q30"/>
    <mergeCell ref="S29:T29"/>
    <mergeCell ref="G23:H23"/>
    <mergeCell ref="G25:H25"/>
    <mergeCell ref="D29:E29"/>
    <mergeCell ref="D26:E26"/>
    <mergeCell ref="S27:T27"/>
    <mergeCell ref="N25:R25"/>
    <mergeCell ref="G24:H24"/>
    <mergeCell ref="G29:H29"/>
    <mergeCell ref="G26:H26"/>
    <mergeCell ref="O29:Q29"/>
    <mergeCell ref="U20:V20"/>
    <mergeCell ref="S19:T19"/>
    <mergeCell ref="S17:T17"/>
    <mergeCell ref="S18:T18"/>
    <mergeCell ref="U30:V30"/>
    <mergeCell ref="U28:V28"/>
    <mergeCell ref="U29:V29"/>
    <mergeCell ref="D30:E30"/>
    <mergeCell ref="O27:Q27"/>
    <mergeCell ref="O26:Q26"/>
    <mergeCell ref="O18:Q18"/>
    <mergeCell ref="U25:V25"/>
    <mergeCell ref="U26:V26"/>
    <mergeCell ref="U27:V27"/>
    <mergeCell ref="S25:T25"/>
    <mergeCell ref="S26:T26"/>
    <mergeCell ref="S21:T21"/>
    <mergeCell ref="U21:V21"/>
    <mergeCell ref="D21:E21"/>
    <mergeCell ref="D22:E22"/>
    <mergeCell ref="D20:E20"/>
    <mergeCell ref="G20:H20"/>
    <mergeCell ref="G21:H21"/>
    <mergeCell ref="G22:H22"/>
  </mergeCells>
  <phoneticPr fontId="2"/>
  <dataValidations count="1">
    <dataValidation allowBlank="1" showInputMessage="1" sqref="C8:C38"/>
  </dataValidations>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54"/>
  <sheetViews>
    <sheetView view="pageBreakPreview" zoomScaleNormal="130" zoomScaleSheetLayoutView="100" workbookViewId="0">
      <selection activeCell="AA8" sqref="AA8"/>
    </sheetView>
  </sheetViews>
  <sheetFormatPr defaultColWidth="9" defaultRowHeight="14.25"/>
  <cols>
    <col min="1" max="1" width="2.125" style="67" customWidth="1"/>
    <col min="2" max="2" width="11.875" style="67" customWidth="1"/>
    <col min="3" max="3" width="2.125" style="79" customWidth="1"/>
    <col min="4" max="5" width="5.125" style="80" customWidth="1"/>
    <col min="6" max="6" width="10.75" style="81" customWidth="1"/>
    <col min="7" max="7" width="6.25" style="81" customWidth="1"/>
    <col min="8" max="8" width="5.125" style="67" customWidth="1"/>
    <col min="9" max="10" width="9.625" style="67" customWidth="1"/>
    <col min="11" max="12" width="5.625" style="67" customWidth="1"/>
    <col min="13" max="13" width="2.875" style="67" customWidth="1"/>
    <col min="14" max="15" width="2.125" style="67" customWidth="1"/>
    <col min="16" max="16" width="5.625" style="67" customWidth="1"/>
    <col min="17" max="17" width="3" style="67" customWidth="1"/>
    <col min="18" max="19" width="2.125" style="67" customWidth="1"/>
    <col min="20" max="20" width="8.125" style="67" customWidth="1"/>
    <col min="21" max="21" width="2.125" style="67" customWidth="1"/>
    <col min="22" max="22" width="8.125" style="67" customWidth="1"/>
    <col min="23" max="25" width="9.625" style="67" customWidth="1"/>
    <col min="26" max="27" width="5.625" style="67" customWidth="1"/>
    <col min="28" max="28" width="8.125" style="67" customWidth="1"/>
    <col min="29" max="29" width="8.25" style="67" customWidth="1"/>
    <col min="30" max="30" width="2.875" style="67" bestFit="1" customWidth="1"/>
    <col min="31" max="31" width="5.625" style="67" bestFit="1" customWidth="1"/>
    <col min="32" max="16384" width="9" style="67"/>
  </cols>
  <sheetData>
    <row r="2" spans="1:31" hidden="1"/>
    <row r="3" spans="1:31" hidden="1"/>
    <row r="4" spans="1:31" s="61" customFormat="1" ht="21">
      <c r="A4" s="576" t="s">
        <v>509</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row>
    <row r="5" spans="1:31" s="24" customFormat="1" ht="35.25" customHeight="1">
      <c r="A5" s="544" t="s">
        <v>47</v>
      </c>
      <c r="B5" s="545"/>
      <c r="C5" s="279" t="s">
        <v>189</v>
      </c>
      <c r="D5" s="62"/>
      <c r="E5" s="63"/>
      <c r="F5" s="566"/>
      <c r="G5" s="552"/>
      <c r="H5" s="503" t="s">
        <v>190</v>
      </c>
      <c r="I5" s="505"/>
      <c r="J5" s="551"/>
      <c r="K5" s="566"/>
      <c r="L5" s="566"/>
      <c r="M5" s="565" t="s">
        <v>201</v>
      </c>
      <c r="N5" s="565"/>
      <c r="O5" s="565"/>
      <c r="P5" s="565"/>
      <c r="Q5" s="495"/>
      <c r="R5" s="495"/>
      <c r="S5" s="495"/>
      <c r="T5" s="495"/>
      <c r="U5" s="496"/>
      <c r="V5" s="555" t="s">
        <v>276</v>
      </c>
      <c r="W5" s="556"/>
      <c r="X5" s="564"/>
      <c r="Y5" s="564"/>
      <c r="Z5" s="564"/>
      <c r="AA5" s="564"/>
      <c r="AB5" s="64"/>
      <c r="AD5" s="16"/>
      <c r="AE5" s="17"/>
    </row>
    <row r="6" spans="1:31" s="24" customFormat="1" ht="35.25" customHeight="1">
      <c r="A6" s="544" t="s">
        <v>213</v>
      </c>
      <c r="B6" s="545"/>
      <c r="C6" s="546"/>
      <c r="D6" s="508"/>
      <c r="E6" s="508"/>
      <c r="F6" s="508"/>
      <c r="G6" s="509"/>
      <c r="H6" s="510" t="s">
        <v>264</v>
      </c>
      <c r="I6" s="512"/>
      <c r="J6" s="597"/>
      <c r="K6" s="598"/>
      <c r="L6" s="598"/>
      <c r="M6" s="598"/>
      <c r="N6" s="598"/>
      <c r="O6" s="598"/>
      <c r="P6" s="598"/>
      <c r="Q6" s="598"/>
      <c r="R6" s="598"/>
      <c r="S6" s="598"/>
      <c r="T6" s="598"/>
      <c r="U6" s="598"/>
      <c r="V6" s="544" t="s">
        <v>44</v>
      </c>
      <c r="W6" s="545"/>
      <c r="X6" s="563">
        <f>SUM(I13,I23,I31,X23)</f>
        <v>0</v>
      </c>
      <c r="Y6" s="563"/>
      <c r="Z6" s="563"/>
      <c r="AA6" s="563"/>
      <c r="AB6" s="65"/>
      <c r="AD6" s="16"/>
      <c r="AE6" s="17"/>
    </row>
    <row r="7" spans="1:31" s="24" customFormat="1" ht="9.75" customHeight="1">
      <c r="A7" s="18"/>
      <c r="B7" s="18"/>
      <c r="C7" s="19"/>
      <c r="D7" s="19"/>
      <c r="E7" s="19"/>
      <c r="F7" s="19"/>
      <c r="G7" s="19"/>
      <c r="H7" s="20"/>
      <c r="I7" s="20"/>
      <c r="J7" s="20"/>
      <c r="K7" s="20"/>
      <c r="L7" s="20" t="s">
        <v>511</v>
      </c>
      <c r="M7" s="20"/>
      <c r="N7" s="20"/>
      <c r="O7" s="20"/>
      <c r="P7" s="20"/>
      <c r="Q7" s="20"/>
      <c r="R7" s="20"/>
      <c r="S7" s="20"/>
      <c r="T7" s="20"/>
      <c r="U7" s="20"/>
      <c r="V7" s="20"/>
      <c r="W7" s="18"/>
      <c r="X7" s="18"/>
      <c r="Y7" s="22"/>
      <c r="Z7" s="22"/>
      <c r="AA7" s="250"/>
      <c r="AB7" s="23"/>
      <c r="AD7" s="16"/>
      <c r="AE7" s="17"/>
    </row>
    <row r="8" spans="1:31" ht="13.9" customHeight="1" thickBot="1">
      <c r="A8" s="280" t="s">
        <v>57</v>
      </c>
      <c r="B8" s="26"/>
      <c r="C8" s="27"/>
      <c r="D8" s="27"/>
      <c r="E8" s="28"/>
      <c r="F8" s="28"/>
      <c r="G8" s="66"/>
      <c r="H8" s="66"/>
      <c r="I8" s="26"/>
      <c r="J8" s="26"/>
      <c r="K8" s="26" t="s">
        <v>510</v>
      </c>
      <c r="L8" s="26"/>
      <c r="M8" s="26"/>
      <c r="N8" s="280" t="s">
        <v>72</v>
      </c>
      <c r="P8" s="25"/>
      <c r="Q8" s="26"/>
      <c r="R8" s="26"/>
      <c r="S8" s="27"/>
      <c r="T8" s="27"/>
      <c r="U8" s="28"/>
      <c r="V8" s="28"/>
      <c r="W8" s="31"/>
      <c r="X8" s="32"/>
      <c r="Y8" s="82"/>
      <c r="Z8" s="82"/>
      <c r="AA8" s="82" t="str">
        <f>【表紙】!$X$5</f>
        <v>令和６年（６月１日以降）①</v>
      </c>
      <c r="AB8" s="27"/>
      <c r="AC8" s="68"/>
      <c r="AD8" s="69"/>
    </row>
    <row r="9" spans="1:31" s="26" customFormat="1" ht="13.9" customHeight="1">
      <c r="A9" s="547" t="s">
        <v>46</v>
      </c>
      <c r="B9" s="548"/>
      <c r="C9" s="549"/>
      <c r="D9" s="550" t="s">
        <v>218</v>
      </c>
      <c r="E9" s="532"/>
      <c r="F9" s="167" t="s">
        <v>188</v>
      </c>
      <c r="G9" s="553" t="s">
        <v>217</v>
      </c>
      <c r="H9" s="554"/>
      <c r="I9" s="245" t="s">
        <v>302</v>
      </c>
      <c r="J9" s="246" t="s">
        <v>343</v>
      </c>
      <c r="K9" s="246" t="s">
        <v>510</v>
      </c>
      <c r="L9" s="246" t="s">
        <v>511</v>
      </c>
      <c r="N9" s="547" t="s">
        <v>46</v>
      </c>
      <c r="O9" s="548"/>
      <c r="P9" s="548"/>
      <c r="Q9" s="548"/>
      <c r="R9" s="575"/>
      <c r="S9" s="531" t="s">
        <v>218</v>
      </c>
      <c r="T9" s="532"/>
      <c r="U9" s="525" t="s">
        <v>188</v>
      </c>
      <c r="V9" s="526"/>
      <c r="W9" s="181" t="s">
        <v>217</v>
      </c>
      <c r="X9" s="245" t="s">
        <v>277</v>
      </c>
      <c r="Y9" s="246" t="s">
        <v>343</v>
      </c>
      <c r="Z9" s="246" t="s">
        <v>510</v>
      </c>
      <c r="AA9" s="246" t="s">
        <v>511</v>
      </c>
      <c r="AB9" s="30"/>
      <c r="AC9" s="34"/>
    </row>
    <row r="10" spans="1:31" s="26" customFormat="1" ht="13.9" customHeight="1">
      <c r="A10" s="199" t="s">
        <v>185</v>
      </c>
      <c r="B10" s="168" t="s">
        <v>303</v>
      </c>
      <c r="C10" s="169" t="s">
        <v>269</v>
      </c>
      <c r="D10" s="559">
        <v>2650</v>
      </c>
      <c r="E10" s="560"/>
      <c r="F10" s="166">
        <v>2650</v>
      </c>
      <c r="G10" s="588">
        <f>SUM(D10-F10)</f>
        <v>0</v>
      </c>
      <c r="H10" s="589"/>
      <c r="I10" s="36"/>
      <c r="J10" s="36"/>
      <c r="K10" s="394" t="s">
        <v>490</v>
      </c>
      <c r="L10" s="394" t="s">
        <v>490</v>
      </c>
      <c r="N10" s="233"/>
      <c r="O10" s="524" t="s">
        <v>63</v>
      </c>
      <c r="P10" s="524"/>
      <c r="Q10" s="524"/>
      <c r="R10" s="186" t="s">
        <v>319</v>
      </c>
      <c r="S10" s="517">
        <v>3150</v>
      </c>
      <c r="T10" s="518"/>
      <c r="U10" s="527">
        <v>1200</v>
      </c>
      <c r="V10" s="528"/>
      <c r="W10" s="53">
        <f>SUM(S10-U10)</f>
        <v>1950</v>
      </c>
      <c r="X10" s="36"/>
      <c r="Y10" s="36"/>
      <c r="Z10" s="393" t="s">
        <v>489</v>
      </c>
      <c r="AA10" s="393" t="s">
        <v>488</v>
      </c>
      <c r="AB10" s="30"/>
      <c r="AC10" s="34"/>
    </row>
    <row r="11" spans="1:31" s="26" customFormat="1" ht="13.9" customHeight="1">
      <c r="A11" s="199" t="s">
        <v>170</v>
      </c>
      <c r="B11" s="170" t="s">
        <v>265</v>
      </c>
      <c r="C11" s="184" t="s">
        <v>337</v>
      </c>
      <c r="D11" s="515">
        <v>1450</v>
      </c>
      <c r="E11" s="516"/>
      <c r="F11" s="164">
        <v>1450</v>
      </c>
      <c r="G11" s="586">
        <f>SUM(D11-F11)</f>
        <v>0</v>
      </c>
      <c r="H11" s="587"/>
      <c r="I11" s="37"/>
      <c r="J11" s="37"/>
      <c r="K11" s="394" t="s">
        <v>490</v>
      </c>
      <c r="L11" s="394" t="s">
        <v>490</v>
      </c>
      <c r="N11" s="234"/>
      <c r="O11" s="523" t="s">
        <v>64</v>
      </c>
      <c r="P11" s="523"/>
      <c r="Q11" s="523"/>
      <c r="R11" s="186" t="s">
        <v>319</v>
      </c>
      <c r="S11" s="515">
        <v>6000</v>
      </c>
      <c r="T11" s="516"/>
      <c r="U11" s="529">
        <v>2500</v>
      </c>
      <c r="V11" s="530"/>
      <c r="W11" s="59">
        <f>SUM(S11-U11)</f>
        <v>3500</v>
      </c>
      <c r="X11" s="37"/>
      <c r="Y11" s="37"/>
      <c r="Z11" s="394" t="s">
        <v>488</v>
      </c>
      <c r="AA11" s="394" t="s">
        <v>488</v>
      </c>
      <c r="AB11" s="30"/>
      <c r="AC11" s="34"/>
    </row>
    <row r="12" spans="1:31" s="26" customFormat="1" ht="13.9" customHeight="1" thickBot="1">
      <c r="A12" s="240"/>
      <c r="B12" s="287"/>
      <c r="C12" s="287"/>
      <c r="D12" s="537"/>
      <c r="E12" s="538"/>
      <c r="F12" s="261"/>
      <c r="G12" s="584"/>
      <c r="H12" s="585"/>
      <c r="I12" s="38"/>
      <c r="J12" s="38"/>
      <c r="K12" s="38"/>
      <c r="L12" s="38"/>
      <c r="N12" s="234"/>
      <c r="O12" s="523" t="s">
        <v>237</v>
      </c>
      <c r="P12" s="523"/>
      <c r="Q12" s="523"/>
      <c r="R12" s="186" t="s">
        <v>267</v>
      </c>
      <c r="S12" s="515">
        <v>2900</v>
      </c>
      <c r="T12" s="516"/>
      <c r="U12" s="529">
        <v>1450</v>
      </c>
      <c r="V12" s="530"/>
      <c r="W12" s="59">
        <f t="shared" ref="W12:W17" si="0">SUM(S12-U12)</f>
        <v>1450</v>
      </c>
      <c r="X12" s="37"/>
      <c r="Y12" s="37"/>
      <c r="Z12" s="394" t="s">
        <v>490</v>
      </c>
      <c r="AA12" s="394" t="s">
        <v>488</v>
      </c>
      <c r="AB12" s="30"/>
      <c r="AC12" s="34"/>
    </row>
    <row r="13" spans="1:31" s="26" customFormat="1" ht="13.9" customHeight="1" thickTop="1" thickBot="1">
      <c r="A13" s="268"/>
      <c r="B13" s="180" t="s">
        <v>167</v>
      </c>
      <c r="C13" s="243"/>
      <c r="D13" s="571">
        <f>SUM(D10:E12)</f>
        <v>4100</v>
      </c>
      <c r="E13" s="570"/>
      <c r="F13" s="56">
        <f>SUM(F10:F12)</f>
        <v>4100</v>
      </c>
      <c r="G13" s="569">
        <f>SUM(G10:H12)</f>
        <v>0</v>
      </c>
      <c r="H13" s="570"/>
      <c r="I13" s="58">
        <f>SUM(I10:I12)</f>
        <v>0</v>
      </c>
      <c r="J13" s="58">
        <f>SUM(J10:J12)</f>
        <v>0</v>
      </c>
      <c r="K13" s="58">
        <f>COUNTIF(K10:K12,"○")</f>
        <v>0</v>
      </c>
      <c r="L13" s="58">
        <f>COUNTIF(L10:L12,"○")</f>
        <v>0</v>
      </c>
      <c r="N13" s="234"/>
      <c r="O13" s="523" t="s">
        <v>65</v>
      </c>
      <c r="P13" s="523"/>
      <c r="Q13" s="523"/>
      <c r="R13" s="186" t="s">
        <v>267</v>
      </c>
      <c r="S13" s="515">
        <v>4250</v>
      </c>
      <c r="T13" s="516"/>
      <c r="U13" s="529">
        <v>1400</v>
      </c>
      <c r="V13" s="530"/>
      <c r="W13" s="59">
        <f t="shared" si="0"/>
        <v>2850</v>
      </c>
      <c r="X13" s="37"/>
      <c r="Y13" s="37"/>
      <c r="Z13" s="394" t="s">
        <v>488</v>
      </c>
      <c r="AA13" s="394" t="s">
        <v>488</v>
      </c>
      <c r="AB13" s="30"/>
      <c r="AC13" s="34"/>
    </row>
    <row r="14" spans="1:31" s="26" customFormat="1" ht="13.9" customHeight="1">
      <c r="N14" s="234"/>
      <c r="O14" s="523" t="s">
        <v>66</v>
      </c>
      <c r="P14" s="523"/>
      <c r="Q14" s="523"/>
      <c r="R14" s="186" t="s">
        <v>319</v>
      </c>
      <c r="S14" s="515">
        <v>2550</v>
      </c>
      <c r="T14" s="516"/>
      <c r="U14" s="529">
        <v>1150</v>
      </c>
      <c r="V14" s="530"/>
      <c r="W14" s="59">
        <f t="shared" si="0"/>
        <v>1400</v>
      </c>
      <c r="X14" s="37"/>
      <c r="Y14" s="37"/>
      <c r="Z14" s="394" t="s">
        <v>488</v>
      </c>
      <c r="AA14" s="394" t="s">
        <v>488</v>
      </c>
      <c r="AB14" s="30"/>
      <c r="AC14" s="34"/>
    </row>
    <row r="15" spans="1:31" s="26" customFormat="1" ht="13.9" customHeight="1" thickBot="1">
      <c r="A15" s="280" t="s">
        <v>61</v>
      </c>
      <c r="B15" s="16"/>
      <c r="C15" s="70"/>
      <c r="D15" s="67"/>
      <c r="E15" s="67"/>
      <c r="F15" s="70"/>
      <c r="I15" s="67"/>
      <c r="J15" s="67"/>
      <c r="K15" s="67"/>
      <c r="L15" s="67"/>
      <c r="N15" s="274"/>
      <c r="O15" s="523" t="s">
        <v>67</v>
      </c>
      <c r="P15" s="523"/>
      <c r="Q15" s="523"/>
      <c r="R15" s="186" t="s">
        <v>267</v>
      </c>
      <c r="S15" s="515">
        <v>2100</v>
      </c>
      <c r="T15" s="516"/>
      <c r="U15" s="529">
        <v>850</v>
      </c>
      <c r="V15" s="530"/>
      <c r="W15" s="59">
        <f t="shared" si="0"/>
        <v>1250</v>
      </c>
      <c r="X15" s="37"/>
      <c r="Y15" s="37"/>
      <c r="Z15" s="394" t="s">
        <v>490</v>
      </c>
      <c r="AA15" s="394" t="s">
        <v>488</v>
      </c>
      <c r="AB15" s="30"/>
      <c r="AC15" s="34"/>
    </row>
    <row r="16" spans="1:31" s="26" customFormat="1" ht="13.9" customHeight="1">
      <c r="A16" s="547" t="s">
        <v>46</v>
      </c>
      <c r="B16" s="548"/>
      <c r="C16" s="549"/>
      <c r="D16" s="550" t="s">
        <v>218</v>
      </c>
      <c r="E16" s="532"/>
      <c r="F16" s="167" t="s">
        <v>188</v>
      </c>
      <c r="G16" s="553" t="s">
        <v>217</v>
      </c>
      <c r="H16" s="554"/>
      <c r="I16" s="245" t="s">
        <v>279</v>
      </c>
      <c r="J16" s="246" t="s">
        <v>343</v>
      </c>
      <c r="K16" s="246" t="s">
        <v>510</v>
      </c>
      <c r="L16" s="246" t="s">
        <v>511</v>
      </c>
      <c r="N16" s="234"/>
      <c r="O16" s="523" t="s">
        <v>238</v>
      </c>
      <c r="P16" s="523"/>
      <c r="Q16" s="523"/>
      <c r="R16" s="186" t="s">
        <v>319</v>
      </c>
      <c r="S16" s="515">
        <v>4250</v>
      </c>
      <c r="T16" s="516"/>
      <c r="U16" s="529">
        <v>1750</v>
      </c>
      <c r="V16" s="530"/>
      <c r="W16" s="59">
        <f t="shared" si="0"/>
        <v>2500</v>
      </c>
      <c r="X16" s="37"/>
      <c r="Y16" s="37"/>
      <c r="Z16" s="394" t="s">
        <v>488</v>
      </c>
      <c r="AA16" s="394" t="s">
        <v>488</v>
      </c>
      <c r="AB16" s="30"/>
      <c r="AC16" s="34"/>
    </row>
    <row r="17" spans="1:30" s="26" customFormat="1" ht="13.9" customHeight="1">
      <c r="A17" s="233"/>
      <c r="B17" s="168" t="s">
        <v>228</v>
      </c>
      <c r="C17" s="186" t="s">
        <v>267</v>
      </c>
      <c r="D17" s="517">
        <v>5100</v>
      </c>
      <c r="E17" s="518"/>
      <c r="F17" s="166">
        <v>2300</v>
      </c>
      <c r="G17" s="583">
        <f t="shared" ref="G17:G22" si="1">SUM(D17-F17)</f>
        <v>2800</v>
      </c>
      <c r="H17" s="518"/>
      <c r="I17" s="36"/>
      <c r="J17" s="36"/>
      <c r="K17" s="393" t="s">
        <v>489</v>
      </c>
      <c r="L17" s="393" t="s">
        <v>488</v>
      </c>
      <c r="N17" s="234"/>
      <c r="O17" s="523" t="s">
        <v>68</v>
      </c>
      <c r="P17" s="523"/>
      <c r="Q17" s="523"/>
      <c r="R17" s="186" t="s">
        <v>319</v>
      </c>
      <c r="S17" s="515">
        <v>8000</v>
      </c>
      <c r="T17" s="516"/>
      <c r="U17" s="529">
        <v>3300</v>
      </c>
      <c r="V17" s="530"/>
      <c r="W17" s="59">
        <f t="shared" si="0"/>
        <v>4700</v>
      </c>
      <c r="X17" s="37"/>
      <c r="Y17" s="37"/>
      <c r="Z17" s="394" t="s">
        <v>488</v>
      </c>
      <c r="AA17" s="394" t="s">
        <v>488</v>
      </c>
      <c r="AB17" s="30"/>
      <c r="AC17" s="34"/>
    </row>
    <row r="18" spans="1:30" s="26" customFormat="1" ht="13.9" customHeight="1">
      <c r="A18" s="234"/>
      <c r="B18" s="170" t="s">
        <v>229</v>
      </c>
      <c r="C18" s="186" t="s">
        <v>267</v>
      </c>
      <c r="D18" s="515">
        <v>1600</v>
      </c>
      <c r="E18" s="516"/>
      <c r="F18" s="164">
        <v>850</v>
      </c>
      <c r="G18" s="535">
        <f t="shared" si="1"/>
        <v>750</v>
      </c>
      <c r="H18" s="516"/>
      <c r="I18" s="37"/>
      <c r="J18" s="37"/>
      <c r="K18" s="394" t="s">
        <v>488</v>
      </c>
      <c r="L18" s="394" t="s">
        <v>488</v>
      </c>
      <c r="M18" s="71"/>
      <c r="N18" s="274"/>
      <c r="O18" s="523" t="s">
        <v>69</v>
      </c>
      <c r="P18" s="523"/>
      <c r="Q18" s="523"/>
      <c r="R18" s="186" t="s">
        <v>319</v>
      </c>
      <c r="S18" s="515">
        <v>5050</v>
      </c>
      <c r="T18" s="516"/>
      <c r="U18" s="529">
        <v>2500</v>
      </c>
      <c r="V18" s="530"/>
      <c r="W18" s="59">
        <f>SUM(S18-U18)</f>
        <v>2550</v>
      </c>
      <c r="X18" s="37"/>
      <c r="Y18" s="37"/>
      <c r="Z18" s="394" t="s">
        <v>488</v>
      </c>
      <c r="AA18" s="394" t="s">
        <v>488</v>
      </c>
      <c r="AB18" s="30"/>
      <c r="AC18" s="34"/>
    </row>
    <row r="19" spans="1:30" s="26" customFormat="1" ht="13.9" customHeight="1">
      <c r="A19" s="234"/>
      <c r="B19" s="172" t="s">
        <v>230</v>
      </c>
      <c r="C19" s="186" t="s">
        <v>267</v>
      </c>
      <c r="D19" s="515">
        <v>1950</v>
      </c>
      <c r="E19" s="516"/>
      <c r="F19" s="164">
        <v>1050</v>
      </c>
      <c r="G19" s="535">
        <f t="shared" si="1"/>
        <v>900</v>
      </c>
      <c r="H19" s="516"/>
      <c r="I19" s="37"/>
      <c r="J19" s="37"/>
      <c r="K19" s="394" t="s">
        <v>488</v>
      </c>
      <c r="L19" s="394" t="s">
        <v>488</v>
      </c>
      <c r="N19" s="234"/>
      <c r="O19" s="523" t="s">
        <v>70</v>
      </c>
      <c r="P19" s="523"/>
      <c r="Q19" s="523"/>
      <c r="R19" s="186" t="s">
        <v>319</v>
      </c>
      <c r="S19" s="515">
        <v>4950</v>
      </c>
      <c r="T19" s="516"/>
      <c r="U19" s="529">
        <v>2550</v>
      </c>
      <c r="V19" s="530"/>
      <c r="W19" s="59">
        <f>SUM(S19-U19)</f>
        <v>2400</v>
      </c>
      <c r="X19" s="37"/>
      <c r="Y19" s="37"/>
      <c r="Z19" s="394" t="s">
        <v>488</v>
      </c>
      <c r="AA19" s="394" t="s">
        <v>488</v>
      </c>
      <c r="AB19" s="30"/>
      <c r="AC19" s="34"/>
    </row>
    <row r="20" spans="1:30" s="26" customFormat="1" ht="13.9" customHeight="1">
      <c r="A20" s="234"/>
      <c r="B20" s="170" t="s">
        <v>231</v>
      </c>
      <c r="C20" s="186" t="s">
        <v>267</v>
      </c>
      <c r="D20" s="515">
        <v>6450</v>
      </c>
      <c r="E20" s="516"/>
      <c r="F20" s="164">
        <v>2500</v>
      </c>
      <c r="G20" s="535">
        <f t="shared" si="1"/>
        <v>3950</v>
      </c>
      <c r="H20" s="516"/>
      <c r="I20" s="37"/>
      <c r="J20" s="37"/>
      <c r="K20" s="394" t="s">
        <v>488</v>
      </c>
      <c r="L20" s="394" t="s">
        <v>488</v>
      </c>
      <c r="N20" s="199" t="s">
        <v>170</v>
      </c>
      <c r="O20" s="582" t="s">
        <v>71</v>
      </c>
      <c r="P20" s="582" t="s">
        <v>50</v>
      </c>
      <c r="Q20" s="582"/>
      <c r="R20" s="184" t="s">
        <v>324</v>
      </c>
      <c r="S20" s="515">
        <v>1500</v>
      </c>
      <c r="T20" s="516"/>
      <c r="U20" s="529">
        <v>1500</v>
      </c>
      <c r="V20" s="530"/>
      <c r="W20" s="54">
        <f>SUM(S20-U20)</f>
        <v>0</v>
      </c>
      <c r="X20" s="37"/>
      <c r="Y20" s="37"/>
      <c r="Z20" s="394" t="s">
        <v>490</v>
      </c>
      <c r="AA20" s="394" t="s">
        <v>490</v>
      </c>
      <c r="AC20" s="43"/>
    </row>
    <row r="21" spans="1:30" s="26" customFormat="1" ht="13.9" customHeight="1">
      <c r="A21" s="234"/>
      <c r="B21" s="172" t="s">
        <v>232</v>
      </c>
      <c r="C21" s="186" t="s">
        <v>267</v>
      </c>
      <c r="D21" s="515">
        <v>2900</v>
      </c>
      <c r="E21" s="516"/>
      <c r="F21" s="173">
        <v>1250</v>
      </c>
      <c r="G21" s="535">
        <f t="shared" si="1"/>
        <v>1650</v>
      </c>
      <c r="H21" s="516"/>
      <c r="I21" s="37"/>
      <c r="J21" s="37"/>
      <c r="K21" s="394" t="s">
        <v>488</v>
      </c>
      <c r="L21" s="394" t="s">
        <v>488</v>
      </c>
      <c r="N21" s="286"/>
      <c r="O21" s="581"/>
      <c r="P21" s="581"/>
      <c r="Q21" s="581"/>
      <c r="R21" s="257"/>
      <c r="S21" s="579"/>
      <c r="T21" s="580"/>
      <c r="U21" s="521"/>
      <c r="V21" s="522"/>
      <c r="W21" s="270"/>
      <c r="X21" s="73"/>
      <c r="Y21" s="73"/>
      <c r="Z21" s="73"/>
      <c r="AA21" s="73"/>
      <c r="AC21" s="43"/>
    </row>
    <row r="22" spans="1:30" s="26" customFormat="1" ht="13.9" customHeight="1" thickBot="1">
      <c r="A22" s="278"/>
      <c r="B22" s="179" t="s">
        <v>211</v>
      </c>
      <c r="C22" s="186" t="s">
        <v>267</v>
      </c>
      <c r="D22" s="591">
        <v>3050</v>
      </c>
      <c r="E22" s="592"/>
      <c r="F22" s="189">
        <v>1150</v>
      </c>
      <c r="G22" s="535">
        <f t="shared" si="1"/>
        <v>1900</v>
      </c>
      <c r="H22" s="516"/>
      <c r="I22" s="38"/>
      <c r="J22" s="38"/>
      <c r="K22" s="395" t="s">
        <v>488</v>
      </c>
      <c r="L22" s="395" t="s">
        <v>488</v>
      </c>
      <c r="N22" s="240"/>
      <c r="O22" s="543"/>
      <c r="P22" s="543"/>
      <c r="Q22" s="543"/>
      <c r="R22" s="260"/>
      <c r="S22" s="561"/>
      <c r="T22" s="562"/>
      <c r="U22" s="577"/>
      <c r="V22" s="578"/>
      <c r="W22" s="262"/>
      <c r="X22" s="38"/>
      <c r="Y22" s="38"/>
      <c r="Z22" s="38"/>
      <c r="AA22" s="38"/>
      <c r="AB22" s="30"/>
      <c r="AC22" s="34"/>
    </row>
    <row r="23" spans="1:30" s="26" customFormat="1" ht="13.9" customHeight="1" thickTop="1" thickBot="1">
      <c r="A23" s="268"/>
      <c r="B23" s="180" t="s">
        <v>233</v>
      </c>
      <c r="C23" s="243"/>
      <c r="D23" s="571">
        <f>SUM(D17:E22)</f>
        <v>21050</v>
      </c>
      <c r="E23" s="570"/>
      <c r="F23" s="56">
        <f>SUM(F17:F22)</f>
        <v>9100</v>
      </c>
      <c r="G23" s="569">
        <f>SUM(G17:H22)</f>
        <v>11950</v>
      </c>
      <c r="H23" s="570"/>
      <c r="I23" s="58">
        <f>SUM(I17:I22)</f>
        <v>0</v>
      </c>
      <c r="J23" s="58">
        <f>SUM(J17:J22)</f>
        <v>0</v>
      </c>
      <c r="K23" s="58">
        <f>COUNTIF(K17:K22,"○")</f>
        <v>6</v>
      </c>
      <c r="L23" s="58">
        <f>COUNTIF(L17:L22,"○")</f>
        <v>6</v>
      </c>
      <c r="N23" s="237"/>
      <c r="O23" s="536" t="s">
        <v>256</v>
      </c>
      <c r="P23" s="536" t="s">
        <v>181</v>
      </c>
      <c r="Q23" s="536"/>
      <c r="R23" s="238"/>
      <c r="S23" s="533">
        <f>SUM(S10:T22)</f>
        <v>44700</v>
      </c>
      <c r="T23" s="534"/>
      <c r="U23" s="519">
        <f>SUM(U10:V22)</f>
        <v>20150</v>
      </c>
      <c r="V23" s="520"/>
      <c r="W23" s="57">
        <f>SUM(W10:W21)</f>
        <v>24550</v>
      </c>
      <c r="X23" s="58">
        <f>SUM(X10:X21)</f>
        <v>0</v>
      </c>
      <c r="Y23" s="58">
        <f>SUM(Y10:Y21)</f>
        <v>0</v>
      </c>
      <c r="Z23" s="58">
        <f>COUNTIF(Z10:Z22,"○")</f>
        <v>8</v>
      </c>
      <c r="AA23" s="58">
        <f>COUNTIF(AA10:AA22,"○")</f>
        <v>10</v>
      </c>
      <c r="AB23" s="30"/>
      <c r="AC23" s="34"/>
    </row>
    <row r="24" spans="1:30" s="26" customFormat="1" ht="13.9" customHeight="1">
      <c r="E24" s="74"/>
      <c r="N24" s="71"/>
      <c r="O24" s="71"/>
      <c r="P24" s="71"/>
      <c r="Q24" s="71"/>
      <c r="R24" s="71"/>
      <c r="S24" s="71"/>
      <c r="T24" s="71"/>
      <c r="U24" s="71"/>
      <c r="V24" s="71"/>
      <c r="W24" s="71"/>
      <c r="X24" s="71"/>
      <c r="Y24" s="71"/>
      <c r="Z24" s="71"/>
      <c r="AA24" s="71"/>
      <c r="AC24" s="30"/>
      <c r="AD24" s="34"/>
    </row>
    <row r="25" spans="1:30" s="71" customFormat="1" ht="13.9" customHeight="1" thickBot="1">
      <c r="A25" s="280" t="s">
        <v>62</v>
      </c>
      <c r="B25" s="26"/>
      <c r="E25" s="75"/>
      <c r="N25" s="26"/>
      <c r="O25" s="26"/>
      <c r="P25" s="26"/>
      <c r="Q25" s="26"/>
      <c r="R25" s="26"/>
      <c r="S25" s="26"/>
      <c r="T25" s="26"/>
      <c r="U25" s="26"/>
      <c r="V25" s="26"/>
      <c r="W25" s="26"/>
      <c r="X25" s="26"/>
      <c r="Y25" s="26"/>
      <c r="Z25" s="26"/>
      <c r="AA25" s="26"/>
      <c r="AC25" s="30"/>
      <c r="AD25" s="34"/>
    </row>
    <row r="26" spans="1:30" s="26" customFormat="1" ht="13.9" customHeight="1">
      <c r="A26" s="547" t="s">
        <v>46</v>
      </c>
      <c r="B26" s="548"/>
      <c r="C26" s="549"/>
      <c r="D26" s="593"/>
      <c r="E26" s="594"/>
      <c r="F26" s="167" t="s">
        <v>188</v>
      </c>
      <c r="G26" s="553" t="s">
        <v>217</v>
      </c>
      <c r="H26" s="554"/>
      <c r="I26" s="245" t="s">
        <v>278</v>
      </c>
      <c r="J26" s="246" t="s">
        <v>343</v>
      </c>
      <c r="K26" s="246" t="s">
        <v>510</v>
      </c>
      <c r="L26" s="246" t="s">
        <v>511</v>
      </c>
      <c r="Q26" s="41"/>
      <c r="AC26" s="30"/>
      <c r="AD26" s="34"/>
    </row>
    <row r="27" spans="1:30" s="26" customFormat="1" ht="13.9" customHeight="1">
      <c r="A27" s="233"/>
      <c r="B27" s="168" t="s">
        <v>234</v>
      </c>
      <c r="C27" s="186" t="s">
        <v>267</v>
      </c>
      <c r="D27" s="559">
        <v>4300</v>
      </c>
      <c r="E27" s="560"/>
      <c r="F27" s="166">
        <v>1300</v>
      </c>
      <c r="G27" s="583">
        <f>SUM(D27-F27)</f>
        <v>3000</v>
      </c>
      <c r="H27" s="518"/>
      <c r="I27" s="36"/>
      <c r="J27" s="36"/>
      <c r="K27" s="393" t="s">
        <v>489</v>
      </c>
      <c r="L27" s="393" t="s">
        <v>488</v>
      </c>
      <c r="N27" s="281" t="s">
        <v>492</v>
      </c>
      <c r="O27" s="41"/>
    </row>
    <row r="28" spans="1:30" s="26" customFormat="1" ht="13.9" customHeight="1">
      <c r="A28" s="234"/>
      <c r="B28" s="170" t="s">
        <v>235</v>
      </c>
      <c r="C28" s="187" t="s">
        <v>267</v>
      </c>
      <c r="D28" s="515">
        <v>4700</v>
      </c>
      <c r="E28" s="516"/>
      <c r="F28" s="164">
        <v>1650</v>
      </c>
      <c r="G28" s="535">
        <f>SUM(D28-F28)</f>
        <v>3050</v>
      </c>
      <c r="H28" s="516"/>
      <c r="I28" s="37"/>
      <c r="J28" s="37"/>
      <c r="K28" s="394" t="s">
        <v>488</v>
      </c>
      <c r="L28" s="394" t="s">
        <v>488</v>
      </c>
      <c r="N28" s="281" t="s">
        <v>491</v>
      </c>
      <c r="O28" s="41"/>
    </row>
    <row r="29" spans="1:30" s="26" customFormat="1" ht="13.9" customHeight="1">
      <c r="A29" s="175" t="s">
        <v>185</v>
      </c>
      <c r="B29" s="172" t="s">
        <v>236</v>
      </c>
      <c r="C29" s="200" t="s">
        <v>267</v>
      </c>
      <c r="D29" s="515">
        <v>4600</v>
      </c>
      <c r="E29" s="516"/>
      <c r="F29" s="164">
        <v>2050</v>
      </c>
      <c r="G29" s="595">
        <f>SUM(D29-F29)</f>
        <v>2550</v>
      </c>
      <c r="H29" s="596"/>
      <c r="I29" s="37"/>
      <c r="J29" s="37"/>
      <c r="K29" s="394" t="s">
        <v>488</v>
      </c>
      <c r="L29" s="394" t="s">
        <v>488</v>
      </c>
      <c r="N29" s="71"/>
    </row>
    <row r="30" spans="1:30" s="26" customFormat="1" ht="13.9" customHeight="1" thickBot="1">
      <c r="A30" s="278"/>
      <c r="B30" s="259"/>
      <c r="C30" s="272"/>
      <c r="D30" s="537"/>
      <c r="E30" s="538"/>
      <c r="F30" s="261"/>
      <c r="G30" s="590"/>
      <c r="H30" s="538"/>
      <c r="I30" s="38"/>
      <c r="J30" s="38"/>
      <c r="K30" s="38"/>
      <c r="L30" s="38"/>
    </row>
    <row r="31" spans="1:30" s="26" customFormat="1" ht="13.9" customHeight="1" thickTop="1" thickBot="1">
      <c r="A31" s="268"/>
      <c r="B31" s="180" t="s">
        <v>180</v>
      </c>
      <c r="C31" s="243"/>
      <c r="D31" s="571">
        <f>SUM(D27:E30)</f>
        <v>13600</v>
      </c>
      <c r="E31" s="570"/>
      <c r="F31" s="56">
        <f>SUM(F27:F30)</f>
        <v>5000</v>
      </c>
      <c r="G31" s="569">
        <f>SUM(G27:H30)</f>
        <v>8600</v>
      </c>
      <c r="H31" s="570"/>
      <c r="I31" s="58">
        <f>SUM(I27:I30)</f>
        <v>0</v>
      </c>
      <c r="J31" s="58">
        <f>SUM(J27:J30)</f>
        <v>0</v>
      </c>
      <c r="K31" s="58">
        <f>COUNTIF(K27:K30,"○")</f>
        <v>3</v>
      </c>
      <c r="L31" s="58">
        <f>COUNTIF(L27:L30,"○")</f>
        <v>3</v>
      </c>
    </row>
    <row r="32" spans="1:30" s="26" customFormat="1" ht="13.9" customHeight="1">
      <c r="J32" s="248" t="s">
        <v>318</v>
      </c>
      <c r="K32" s="248"/>
      <c r="L32" s="248"/>
    </row>
    <row r="33" spans="1:28" s="26" customFormat="1" ht="13.9" customHeight="1">
      <c r="J33" s="249" t="s">
        <v>359</v>
      </c>
      <c r="K33" s="249"/>
      <c r="L33" s="249"/>
    </row>
    <row r="34" spans="1:28" s="26" customFormat="1" ht="12.75" customHeight="1">
      <c r="D34" s="47"/>
      <c r="E34" s="47"/>
      <c r="G34" s="41"/>
    </row>
    <row r="35" spans="1:28" s="26" customFormat="1" ht="12.75" customHeight="1">
      <c r="D35" s="41"/>
      <c r="E35" s="76"/>
      <c r="F35" s="41"/>
      <c r="G35" s="39"/>
      <c r="H35" s="47"/>
      <c r="I35" s="47"/>
      <c r="J35" s="47"/>
      <c r="K35" s="47"/>
      <c r="L35" s="47"/>
    </row>
    <row r="36" spans="1:28" s="26" customFormat="1" ht="13.5" customHeight="1"/>
    <row r="37" spans="1:28" s="26" customFormat="1" ht="13.5" customHeight="1"/>
    <row r="38" spans="1:28" s="26" customFormat="1" ht="13.5" customHeight="1">
      <c r="A38" s="77"/>
      <c r="B38" s="16"/>
      <c r="C38" s="16"/>
      <c r="D38" s="16"/>
      <c r="E38" s="16"/>
      <c r="F38" s="16"/>
      <c r="G38" s="16"/>
      <c r="H38" s="16"/>
      <c r="I38" s="16"/>
      <c r="J38" s="16"/>
      <c r="K38" s="16"/>
      <c r="L38" s="16"/>
      <c r="M38" s="16"/>
      <c r="O38" s="16"/>
      <c r="P38" s="16"/>
      <c r="Q38" s="16"/>
      <c r="R38" s="16"/>
      <c r="S38" s="16"/>
      <c r="T38" s="16"/>
      <c r="U38" s="16"/>
      <c r="V38" s="16"/>
      <c r="W38" s="16"/>
      <c r="X38" s="16"/>
      <c r="Y38" s="16"/>
      <c r="Z38" s="16"/>
      <c r="AA38" s="16"/>
      <c r="AB38" s="16"/>
    </row>
    <row r="39" spans="1:28" s="16" customFormat="1" ht="13.5" customHeight="1">
      <c r="A39" s="78"/>
      <c r="B39" s="67"/>
      <c r="C39" s="67"/>
      <c r="D39" s="67"/>
      <c r="E39" s="67"/>
      <c r="F39" s="67"/>
      <c r="G39" s="67"/>
      <c r="H39" s="67"/>
      <c r="I39" s="67"/>
      <c r="J39" s="67"/>
      <c r="K39" s="67"/>
      <c r="L39" s="67"/>
      <c r="M39" s="67"/>
      <c r="O39" s="67"/>
      <c r="P39" s="67"/>
      <c r="Q39" s="67"/>
      <c r="R39" s="67"/>
      <c r="S39" s="67"/>
      <c r="T39" s="67"/>
      <c r="U39" s="67"/>
      <c r="V39" s="67"/>
      <c r="W39" s="67"/>
      <c r="X39" s="67"/>
      <c r="Y39" s="67"/>
      <c r="Z39" s="67"/>
      <c r="AA39" s="67"/>
      <c r="AB39" s="67"/>
    </row>
    <row r="40" spans="1:28" ht="13.5">
      <c r="A40" s="78"/>
      <c r="C40" s="67"/>
      <c r="D40" s="67"/>
      <c r="E40" s="67"/>
      <c r="F40" s="67"/>
      <c r="G40" s="67"/>
    </row>
    <row r="41" spans="1:28" ht="13.5">
      <c r="C41" s="67"/>
      <c r="D41" s="67"/>
      <c r="E41" s="67"/>
      <c r="F41" s="67"/>
      <c r="G41" s="67"/>
    </row>
    <row r="42" spans="1:28" ht="13.5">
      <c r="C42" s="67"/>
      <c r="D42" s="67"/>
      <c r="E42" s="67"/>
      <c r="F42" s="67"/>
      <c r="G42" s="67"/>
    </row>
    <row r="43" spans="1:28" ht="13.5">
      <c r="C43" s="67"/>
      <c r="D43" s="67"/>
      <c r="E43" s="67"/>
      <c r="F43" s="67"/>
      <c r="G43" s="67"/>
    </row>
    <row r="44" spans="1:28" ht="13.5">
      <c r="C44" s="67"/>
      <c r="D44" s="67"/>
      <c r="E44" s="67"/>
      <c r="F44" s="67"/>
      <c r="G44" s="67"/>
    </row>
    <row r="45" spans="1:28" ht="13.5">
      <c r="C45" s="67"/>
      <c r="D45" s="67"/>
      <c r="E45" s="67"/>
      <c r="F45" s="67"/>
      <c r="G45" s="67"/>
    </row>
    <row r="46" spans="1:28" ht="13.5">
      <c r="C46" s="67"/>
      <c r="D46" s="67"/>
      <c r="E46" s="67"/>
      <c r="F46" s="67"/>
      <c r="G46" s="67"/>
    </row>
    <row r="47" spans="1:28" ht="13.5">
      <c r="C47" s="67"/>
      <c r="D47" s="67"/>
      <c r="E47" s="67"/>
      <c r="F47" s="67"/>
      <c r="G47" s="67"/>
    </row>
    <row r="48" spans="1:28" ht="13.5">
      <c r="C48" s="67"/>
      <c r="D48" s="67"/>
      <c r="E48" s="67"/>
      <c r="F48" s="67"/>
      <c r="G48" s="67"/>
    </row>
    <row r="49" s="67" customFormat="1" ht="13.5"/>
    <row r="50" s="67" customFormat="1" ht="13.5"/>
    <row r="51" s="67" customFormat="1" ht="13.5"/>
    <row r="52" s="67" customFormat="1" ht="13.5" customHeight="1"/>
    <row r="53" s="67" customFormat="1" ht="13.5"/>
    <row r="54" s="67" customFormat="1" ht="13.5"/>
  </sheetData>
  <sheetProtection algorithmName="SHA-512" hashValue="0k4ichrwaYgaKl8jU7NyIdBzmtZ8o7TBSHvXyOyk8YWwAh9RAzBWKolAyDT1vHaqZ1Yb4b0OJYUTVokdskL4ug==" saltValue="nk8YK6/8DBx49E8lWcNgIg==" spinCount="100000" sheet="1" objects="1" scenarios="1"/>
  <mergeCells count="101">
    <mergeCell ref="J5:L5"/>
    <mergeCell ref="M5:P5"/>
    <mergeCell ref="A4:AA4"/>
    <mergeCell ref="Q5:U5"/>
    <mergeCell ref="J6:U6"/>
    <mergeCell ref="V5:W5"/>
    <mergeCell ref="V6:W6"/>
    <mergeCell ref="X5:AA5"/>
    <mergeCell ref="X6:AA6"/>
    <mergeCell ref="A5:B5"/>
    <mergeCell ref="A6:B6"/>
    <mergeCell ref="C6:G6"/>
    <mergeCell ref="F5:G5"/>
    <mergeCell ref="H5:I5"/>
    <mergeCell ref="H6:I6"/>
    <mergeCell ref="A26:C26"/>
    <mergeCell ref="G31:H31"/>
    <mergeCell ref="G30:H30"/>
    <mergeCell ref="G26:H26"/>
    <mergeCell ref="G22:H22"/>
    <mergeCell ref="G23:H23"/>
    <mergeCell ref="D22:E22"/>
    <mergeCell ref="D26:E26"/>
    <mergeCell ref="D29:E29"/>
    <mergeCell ref="D30:E30"/>
    <mergeCell ref="D28:E28"/>
    <mergeCell ref="G27:H27"/>
    <mergeCell ref="G28:H28"/>
    <mergeCell ref="G29:H29"/>
    <mergeCell ref="D27:E27"/>
    <mergeCell ref="D31:E31"/>
    <mergeCell ref="D23:E23"/>
    <mergeCell ref="A16:C16"/>
    <mergeCell ref="D16:E16"/>
    <mergeCell ref="A9:C9"/>
    <mergeCell ref="D9:E9"/>
    <mergeCell ref="D10:E10"/>
    <mergeCell ref="G9:H9"/>
    <mergeCell ref="G12:H12"/>
    <mergeCell ref="G11:H11"/>
    <mergeCell ref="G16:H16"/>
    <mergeCell ref="G10:H10"/>
    <mergeCell ref="D19:E19"/>
    <mergeCell ref="O22:Q22"/>
    <mergeCell ref="S22:T22"/>
    <mergeCell ref="S19:T19"/>
    <mergeCell ref="S17:T17"/>
    <mergeCell ref="G17:H17"/>
    <mergeCell ref="G18:H18"/>
    <mergeCell ref="G19:H19"/>
    <mergeCell ref="G20:H20"/>
    <mergeCell ref="D20:E20"/>
    <mergeCell ref="D21:E21"/>
    <mergeCell ref="G21:H21"/>
    <mergeCell ref="U19:V19"/>
    <mergeCell ref="O20:Q20"/>
    <mergeCell ref="U15:V15"/>
    <mergeCell ref="O16:Q16"/>
    <mergeCell ref="S20:T20"/>
    <mergeCell ref="S14:T14"/>
    <mergeCell ref="U9:V9"/>
    <mergeCell ref="O14:Q14"/>
    <mergeCell ref="U16:V16"/>
    <mergeCell ref="S15:T15"/>
    <mergeCell ref="U10:V10"/>
    <mergeCell ref="U14:V14"/>
    <mergeCell ref="S11:T11"/>
    <mergeCell ref="U11:V11"/>
    <mergeCell ref="O10:Q10"/>
    <mergeCell ref="S10:T10"/>
    <mergeCell ref="O12:Q12"/>
    <mergeCell ref="S12:T12"/>
    <mergeCell ref="O15:Q15"/>
    <mergeCell ref="O11:Q11"/>
    <mergeCell ref="S16:T16"/>
    <mergeCell ref="N9:R9"/>
    <mergeCell ref="S9:T9"/>
    <mergeCell ref="U22:V22"/>
    <mergeCell ref="U18:V18"/>
    <mergeCell ref="U23:V23"/>
    <mergeCell ref="D11:E11"/>
    <mergeCell ref="O21:Q21"/>
    <mergeCell ref="S21:T21"/>
    <mergeCell ref="U21:V21"/>
    <mergeCell ref="D13:E13"/>
    <mergeCell ref="O23:Q23"/>
    <mergeCell ref="S23:T23"/>
    <mergeCell ref="D12:E12"/>
    <mergeCell ref="D17:E17"/>
    <mergeCell ref="O18:Q18"/>
    <mergeCell ref="S18:T18"/>
    <mergeCell ref="O19:Q19"/>
    <mergeCell ref="D18:E18"/>
    <mergeCell ref="U20:V20"/>
    <mergeCell ref="O17:Q17"/>
    <mergeCell ref="U12:V12"/>
    <mergeCell ref="S13:T13"/>
    <mergeCell ref="U13:V13"/>
    <mergeCell ref="G13:H13"/>
    <mergeCell ref="O13:Q13"/>
    <mergeCell ref="U17:V17"/>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0"/>
  <sheetViews>
    <sheetView view="pageBreakPreview" zoomScaleNormal="160" zoomScaleSheetLayoutView="100" workbookViewId="0">
      <selection activeCell="AA6" sqref="AA6"/>
    </sheetView>
  </sheetViews>
  <sheetFormatPr defaultColWidth="9" defaultRowHeight="13.5"/>
  <cols>
    <col min="1" max="1" width="2.125" style="13" customWidth="1"/>
    <col min="2" max="2" width="11.875" style="13" customWidth="1"/>
    <col min="3" max="3" width="2.125" style="13" customWidth="1"/>
    <col min="4" max="5" width="5.125" style="50" customWidth="1"/>
    <col min="6" max="6" width="10.625" style="50" customWidth="1"/>
    <col min="7" max="7" width="6.25" style="50" customWidth="1"/>
    <col min="8" max="8" width="5.125" style="50" customWidth="1"/>
    <col min="9" max="9" width="9.625" style="50" customWidth="1"/>
    <col min="10" max="10" width="9.625" style="13" customWidth="1"/>
    <col min="11" max="12" width="5.625" style="13" customWidth="1"/>
    <col min="13" max="13" width="2.875" style="13" customWidth="1"/>
    <col min="14" max="15" width="2.125" style="13" customWidth="1"/>
    <col min="16" max="16" width="5.625" style="13" customWidth="1"/>
    <col min="17" max="17" width="3" style="13" customWidth="1"/>
    <col min="18" max="19" width="2.125" style="13" customWidth="1"/>
    <col min="20" max="20" width="8.125" style="13" customWidth="1"/>
    <col min="21" max="21" width="2.125" style="13" customWidth="1"/>
    <col min="22" max="22" width="8.125" style="13" customWidth="1"/>
    <col min="23" max="25" width="9.625" style="13" customWidth="1"/>
    <col min="26" max="27" width="5.625" style="13" customWidth="1"/>
    <col min="28" max="28" width="8.125" style="13" customWidth="1"/>
    <col min="29" max="29" width="3.25" style="13" customWidth="1"/>
    <col min="30" max="30" width="6.5" style="14" bestFit="1" customWidth="1"/>
    <col min="31" max="16384" width="9" style="13"/>
  </cols>
  <sheetData>
    <row r="2" spans="1:32" s="61" customFormat="1" ht="21">
      <c r="A2" s="576" t="s">
        <v>509</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D2" s="108"/>
    </row>
    <row r="3" spans="1:32" s="16" customFormat="1" ht="35.25" customHeight="1">
      <c r="A3" s="544" t="s">
        <v>47</v>
      </c>
      <c r="B3" s="545"/>
      <c r="C3" s="279" t="s">
        <v>189</v>
      </c>
      <c r="D3" s="62"/>
      <c r="E3" s="63"/>
      <c r="F3" s="566"/>
      <c r="G3" s="552"/>
      <c r="H3" s="503" t="s">
        <v>190</v>
      </c>
      <c r="I3" s="505"/>
      <c r="J3" s="551"/>
      <c r="K3" s="566"/>
      <c r="L3" s="566"/>
      <c r="M3" s="565" t="s">
        <v>201</v>
      </c>
      <c r="N3" s="565"/>
      <c r="O3" s="565"/>
      <c r="P3" s="565"/>
      <c r="Q3" s="495"/>
      <c r="R3" s="495"/>
      <c r="S3" s="495"/>
      <c r="T3" s="495"/>
      <c r="U3" s="496"/>
      <c r="V3" s="555" t="s">
        <v>276</v>
      </c>
      <c r="W3" s="556"/>
      <c r="X3" s="564"/>
      <c r="Y3" s="564"/>
      <c r="Z3" s="564"/>
      <c r="AA3" s="564"/>
      <c r="AB3" s="15"/>
      <c r="AF3" s="17"/>
    </row>
    <row r="4" spans="1:32" s="16" customFormat="1" ht="35.25" customHeight="1">
      <c r="A4" s="544" t="s">
        <v>213</v>
      </c>
      <c r="B4" s="545"/>
      <c r="C4" s="546"/>
      <c r="D4" s="508"/>
      <c r="E4" s="508"/>
      <c r="F4" s="508"/>
      <c r="G4" s="509"/>
      <c r="H4" s="510" t="s">
        <v>264</v>
      </c>
      <c r="I4" s="512"/>
      <c r="J4" s="597"/>
      <c r="K4" s="598"/>
      <c r="L4" s="598"/>
      <c r="M4" s="598"/>
      <c r="N4" s="598"/>
      <c r="O4" s="598"/>
      <c r="P4" s="598"/>
      <c r="Q4" s="598"/>
      <c r="R4" s="598"/>
      <c r="S4" s="598"/>
      <c r="T4" s="598"/>
      <c r="U4" s="598"/>
      <c r="V4" s="544" t="s">
        <v>44</v>
      </c>
      <c r="W4" s="545"/>
      <c r="X4" s="563">
        <f>SUM(I19,I28,I37,X30,X22,X13)</f>
        <v>0</v>
      </c>
      <c r="Y4" s="563"/>
      <c r="Z4" s="563"/>
      <c r="AA4" s="563"/>
      <c r="AB4" s="15"/>
      <c r="AF4" s="17"/>
    </row>
    <row r="5" spans="1:32" s="16" customFormat="1" ht="10.5" customHeight="1">
      <c r="A5" s="18"/>
      <c r="B5" s="18"/>
      <c r="C5" s="19"/>
      <c r="D5" s="19"/>
      <c r="E5" s="19"/>
      <c r="F5" s="19"/>
      <c r="G5" s="19"/>
      <c r="H5" s="109"/>
      <c r="I5" s="109"/>
      <c r="J5" s="21"/>
      <c r="K5" s="21"/>
      <c r="L5" s="21"/>
      <c r="M5" s="21"/>
      <c r="N5" s="21"/>
      <c r="O5" s="21"/>
      <c r="P5" s="21"/>
      <c r="Q5" s="21"/>
      <c r="R5" s="21"/>
      <c r="S5" s="21"/>
      <c r="T5" s="21"/>
      <c r="U5" s="21"/>
      <c r="V5" s="18"/>
      <c r="W5" s="18"/>
      <c r="X5" s="22"/>
      <c r="Y5" s="23"/>
      <c r="Z5" s="23"/>
      <c r="AA5" s="23"/>
      <c r="AB5" s="24"/>
      <c r="AF5" s="17"/>
    </row>
    <row r="6" spans="1:32" s="26" customFormat="1" ht="13.9" customHeight="1" thickBot="1">
      <c r="A6" s="280" t="s">
        <v>73</v>
      </c>
      <c r="C6" s="27"/>
      <c r="D6" s="27"/>
      <c r="E6" s="28"/>
      <c r="F6" s="28"/>
      <c r="G6" s="28"/>
      <c r="H6" s="28"/>
      <c r="I6" s="29"/>
      <c r="J6" s="30"/>
      <c r="K6" s="30"/>
      <c r="L6" s="30"/>
      <c r="N6" s="280" t="s">
        <v>281</v>
      </c>
      <c r="P6" s="27"/>
      <c r="Q6" s="27"/>
      <c r="R6" s="28"/>
      <c r="S6" s="28"/>
      <c r="T6" s="31"/>
      <c r="U6" s="32"/>
      <c r="V6" s="28"/>
      <c r="W6" s="66"/>
      <c r="Y6" s="52"/>
      <c r="Z6" s="52"/>
      <c r="AA6" s="82" t="str">
        <f>【表紙】!$X$5</f>
        <v>令和６年（６月１日以降）①</v>
      </c>
      <c r="AE6" s="34"/>
    </row>
    <row r="7" spans="1:32" s="26" customFormat="1" ht="13.9" customHeight="1">
      <c r="A7" s="547" t="s">
        <v>46</v>
      </c>
      <c r="B7" s="548"/>
      <c r="C7" s="549"/>
      <c r="D7" s="550" t="s">
        <v>218</v>
      </c>
      <c r="E7" s="532"/>
      <c r="F7" s="167" t="s">
        <v>188</v>
      </c>
      <c r="G7" s="553" t="s">
        <v>217</v>
      </c>
      <c r="H7" s="554"/>
      <c r="I7" s="245" t="s">
        <v>279</v>
      </c>
      <c r="J7" s="246" t="s">
        <v>343</v>
      </c>
      <c r="K7" s="246" t="s">
        <v>510</v>
      </c>
      <c r="L7" s="246" t="s">
        <v>511</v>
      </c>
      <c r="M7" s="35"/>
      <c r="N7" s="547" t="s">
        <v>46</v>
      </c>
      <c r="O7" s="548"/>
      <c r="P7" s="548"/>
      <c r="Q7" s="548"/>
      <c r="R7" s="575"/>
      <c r="S7" s="531" t="s">
        <v>218</v>
      </c>
      <c r="T7" s="532"/>
      <c r="U7" s="525" t="s">
        <v>188</v>
      </c>
      <c r="V7" s="526"/>
      <c r="W7" s="181" t="s">
        <v>217</v>
      </c>
      <c r="X7" s="245" t="s">
        <v>277</v>
      </c>
      <c r="Y7" s="246" t="s">
        <v>343</v>
      </c>
      <c r="Z7" s="246" t="s">
        <v>510</v>
      </c>
      <c r="AA7" s="246" t="s">
        <v>511</v>
      </c>
      <c r="AD7" s="30"/>
      <c r="AE7" s="34"/>
    </row>
    <row r="8" spans="1:32" s="26" customFormat="1" ht="13.9" customHeight="1">
      <c r="A8" s="233"/>
      <c r="B8" s="182" t="s">
        <v>172</v>
      </c>
      <c r="C8" s="186" t="s">
        <v>326</v>
      </c>
      <c r="D8" s="517">
        <v>6000</v>
      </c>
      <c r="E8" s="518"/>
      <c r="F8" s="201">
        <v>2300</v>
      </c>
      <c r="G8" s="583">
        <f>SUM(D8-F8)</f>
        <v>3700</v>
      </c>
      <c r="H8" s="518"/>
      <c r="I8" s="36"/>
      <c r="J8" s="36"/>
      <c r="K8" s="394" t="s">
        <v>490</v>
      </c>
      <c r="L8" s="393" t="s">
        <v>488</v>
      </c>
      <c r="M8" s="110"/>
      <c r="N8" s="175" t="s">
        <v>186</v>
      </c>
      <c r="O8" s="524" t="s">
        <v>240</v>
      </c>
      <c r="P8" s="524"/>
      <c r="Q8" s="524"/>
      <c r="R8" s="186" t="s">
        <v>326</v>
      </c>
      <c r="S8" s="517">
        <v>2350</v>
      </c>
      <c r="T8" s="518"/>
      <c r="U8" s="527">
        <v>2350</v>
      </c>
      <c r="V8" s="528"/>
      <c r="W8" s="122">
        <f>SUM(S8-U8)</f>
        <v>0</v>
      </c>
      <c r="X8" s="36"/>
      <c r="Y8" s="36"/>
      <c r="Z8" s="394" t="s">
        <v>490</v>
      </c>
      <c r="AA8" s="394" t="s">
        <v>490</v>
      </c>
      <c r="AD8" s="30"/>
      <c r="AE8" s="34"/>
    </row>
    <row r="9" spans="1:32" s="26" customFormat="1" ht="13.9" customHeight="1">
      <c r="A9" s="234"/>
      <c r="B9" s="170" t="s">
        <v>74</v>
      </c>
      <c r="C9" s="186" t="s">
        <v>267</v>
      </c>
      <c r="D9" s="515">
        <v>14450</v>
      </c>
      <c r="E9" s="516"/>
      <c r="F9" s="202">
        <v>5300</v>
      </c>
      <c r="G9" s="535">
        <f>SUM(D9-F9)</f>
        <v>9150</v>
      </c>
      <c r="H9" s="516"/>
      <c r="I9" s="37"/>
      <c r="J9" s="37"/>
      <c r="K9" s="394" t="s">
        <v>490</v>
      </c>
      <c r="L9" s="394" t="s">
        <v>488</v>
      </c>
      <c r="M9" s="110"/>
      <c r="N9" s="175" t="s">
        <v>186</v>
      </c>
      <c r="O9" s="523" t="s">
        <v>86</v>
      </c>
      <c r="P9" s="523"/>
      <c r="Q9" s="523"/>
      <c r="R9" s="209" t="s">
        <v>330</v>
      </c>
      <c r="S9" s="515">
        <v>1800</v>
      </c>
      <c r="T9" s="516"/>
      <c r="U9" s="529">
        <v>1800</v>
      </c>
      <c r="V9" s="530"/>
      <c r="W9" s="123">
        <f>SUM(S9-U9)</f>
        <v>0</v>
      </c>
      <c r="X9" s="37"/>
      <c r="Y9" s="37"/>
      <c r="Z9" s="394" t="s">
        <v>490</v>
      </c>
      <c r="AA9" s="394" t="s">
        <v>490</v>
      </c>
      <c r="AD9" s="30"/>
      <c r="AE9" s="34"/>
    </row>
    <row r="10" spans="1:32" s="26" customFormat="1" ht="13.9" customHeight="1">
      <c r="A10" s="234"/>
      <c r="B10" s="170" t="s">
        <v>173</v>
      </c>
      <c r="C10" s="186" t="s">
        <v>267</v>
      </c>
      <c r="D10" s="515">
        <v>4650</v>
      </c>
      <c r="E10" s="516"/>
      <c r="F10" s="202">
        <v>1450</v>
      </c>
      <c r="G10" s="535">
        <f t="shared" ref="G10:G15" si="0">SUM(D10-F10)</f>
        <v>3200</v>
      </c>
      <c r="H10" s="516"/>
      <c r="I10" s="37"/>
      <c r="J10" s="37"/>
      <c r="K10" s="394" t="s">
        <v>490</v>
      </c>
      <c r="L10" s="394" t="s">
        <v>488</v>
      </c>
      <c r="M10" s="110"/>
      <c r="N10" s="175" t="s">
        <v>186</v>
      </c>
      <c r="O10" s="523" t="s">
        <v>241</v>
      </c>
      <c r="P10" s="523"/>
      <c r="Q10" s="523"/>
      <c r="R10" s="184" t="s">
        <v>327</v>
      </c>
      <c r="S10" s="515">
        <v>1400</v>
      </c>
      <c r="T10" s="516"/>
      <c r="U10" s="529">
        <v>1400</v>
      </c>
      <c r="V10" s="530"/>
      <c r="W10" s="123">
        <f>SUM(S10-U10)</f>
        <v>0</v>
      </c>
      <c r="X10" s="37"/>
      <c r="Y10" s="37"/>
      <c r="Z10" s="394" t="s">
        <v>490</v>
      </c>
      <c r="AA10" s="394" t="s">
        <v>490</v>
      </c>
      <c r="AD10" s="30"/>
      <c r="AE10" s="34"/>
    </row>
    <row r="11" spans="1:32" s="26" customFormat="1" ht="13.9" customHeight="1">
      <c r="A11" s="234"/>
      <c r="B11" s="170" t="s">
        <v>75</v>
      </c>
      <c r="C11" s="186" t="s">
        <v>319</v>
      </c>
      <c r="D11" s="515">
        <v>4100</v>
      </c>
      <c r="E11" s="516"/>
      <c r="F11" s="202">
        <v>1600</v>
      </c>
      <c r="G11" s="535">
        <f t="shared" si="0"/>
        <v>2500</v>
      </c>
      <c r="H11" s="516"/>
      <c r="I11" s="37"/>
      <c r="J11" s="37"/>
      <c r="K11" s="394" t="s">
        <v>490</v>
      </c>
      <c r="L11" s="394" t="s">
        <v>488</v>
      </c>
      <c r="M11" s="110"/>
      <c r="N11" s="175" t="s">
        <v>186</v>
      </c>
      <c r="O11" s="610" t="s">
        <v>242</v>
      </c>
      <c r="P11" s="610"/>
      <c r="Q11" s="610"/>
      <c r="R11" s="212" t="s">
        <v>270</v>
      </c>
      <c r="S11" s="515">
        <v>250</v>
      </c>
      <c r="T11" s="516"/>
      <c r="U11" s="529">
        <v>250</v>
      </c>
      <c r="V11" s="530"/>
      <c r="W11" s="123">
        <f>SUM(S11-U11)</f>
        <v>0</v>
      </c>
      <c r="X11" s="37"/>
      <c r="Y11" s="37"/>
      <c r="Z11" s="394" t="s">
        <v>490</v>
      </c>
      <c r="AA11" s="394" t="s">
        <v>490</v>
      </c>
      <c r="AD11" s="30"/>
      <c r="AE11" s="34"/>
    </row>
    <row r="12" spans="1:32" s="26" customFormat="1" ht="13.9" customHeight="1" thickBot="1">
      <c r="A12" s="174" t="s">
        <v>170</v>
      </c>
      <c r="B12" s="172" t="s">
        <v>76</v>
      </c>
      <c r="C12" s="184" t="s">
        <v>327</v>
      </c>
      <c r="D12" s="515">
        <v>3800</v>
      </c>
      <c r="E12" s="516"/>
      <c r="F12" s="203">
        <v>2150</v>
      </c>
      <c r="G12" s="535">
        <f t="shared" si="0"/>
        <v>1650</v>
      </c>
      <c r="H12" s="516"/>
      <c r="I12" s="37"/>
      <c r="J12" s="37"/>
      <c r="K12" s="394" t="s">
        <v>490</v>
      </c>
      <c r="L12" s="394" t="s">
        <v>488</v>
      </c>
      <c r="M12" s="30"/>
      <c r="N12" s="240"/>
      <c r="O12" s="543"/>
      <c r="P12" s="543"/>
      <c r="Q12" s="543"/>
      <c r="R12" s="260"/>
      <c r="S12" s="537"/>
      <c r="T12" s="538"/>
      <c r="U12" s="513"/>
      <c r="V12" s="514"/>
      <c r="W12" s="262"/>
      <c r="X12" s="38"/>
      <c r="Y12" s="38"/>
      <c r="Z12" s="38"/>
      <c r="AA12" s="38"/>
      <c r="AD12" s="30"/>
      <c r="AE12" s="34"/>
    </row>
    <row r="13" spans="1:32" s="26" customFormat="1" ht="13.9" customHeight="1" thickTop="1" thickBot="1">
      <c r="A13" s="174" t="s">
        <v>185</v>
      </c>
      <c r="B13" s="172" t="s">
        <v>77</v>
      </c>
      <c r="C13" s="204" t="s">
        <v>328</v>
      </c>
      <c r="D13" s="515">
        <v>5750</v>
      </c>
      <c r="E13" s="516"/>
      <c r="F13" s="203">
        <v>3900</v>
      </c>
      <c r="G13" s="535">
        <f t="shared" si="0"/>
        <v>1850</v>
      </c>
      <c r="H13" s="516"/>
      <c r="I13" s="37"/>
      <c r="J13" s="37"/>
      <c r="K13" s="394" t="s">
        <v>490</v>
      </c>
      <c r="L13" s="394" t="s">
        <v>488</v>
      </c>
      <c r="M13" s="30"/>
      <c r="N13" s="237"/>
      <c r="O13" s="536" t="s">
        <v>176</v>
      </c>
      <c r="P13" s="536"/>
      <c r="Q13" s="536"/>
      <c r="R13" s="238"/>
      <c r="S13" s="609">
        <f>SUM(S8:T12)</f>
        <v>5800</v>
      </c>
      <c r="T13" s="570"/>
      <c r="U13" s="519">
        <f>SUM(U8:V12)</f>
        <v>5800</v>
      </c>
      <c r="V13" s="520"/>
      <c r="W13" s="124">
        <f>SUM(W8:W12)</f>
        <v>0</v>
      </c>
      <c r="X13" s="58">
        <f>SUM(X8:X12)</f>
        <v>0</v>
      </c>
      <c r="Y13" s="58">
        <f>SUM(Y8:Y12)</f>
        <v>0</v>
      </c>
      <c r="Z13" s="58">
        <f>COUNTIF(Z8:Z12,"○")</f>
        <v>0</v>
      </c>
      <c r="AA13" s="58">
        <f>COUNTIF(AA8:AA12,"○")</f>
        <v>0</v>
      </c>
      <c r="AD13" s="30"/>
      <c r="AE13" s="34"/>
    </row>
    <row r="14" spans="1:32" s="26" customFormat="1" ht="13.9" customHeight="1">
      <c r="A14" s="234"/>
      <c r="B14" s="172" t="s">
        <v>78</v>
      </c>
      <c r="C14" s="184" t="s">
        <v>329</v>
      </c>
      <c r="D14" s="515">
        <v>6850</v>
      </c>
      <c r="E14" s="516"/>
      <c r="F14" s="202">
        <v>3600</v>
      </c>
      <c r="G14" s="535">
        <f t="shared" si="0"/>
        <v>3250</v>
      </c>
      <c r="H14" s="516"/>
      <c r="I14" s="37"/>
      <c r="J14" s="37"/>
      <c r="K14" s="394" t="s">
        <v>490</v>
      </c>
      <c r="L14" s="394" t="s">
        <v>488</v>
      </c>
      <c r="M14" s="30"/>
      <c r="N14" s="30"/>
      <c r="O14" s="39"/>
      <c r="P14" s="40"/>
      <c r="Q14" s="41"/>
      <c r="R14" s="41"/>
      <c r="S14" s="42"/>
      <c r="T14" s="42"/>
      <c r="AD14" s="30"/>
      <c r="AE14" s="34"/>
    </row>
    <row r="15" spans="1:32" s="26" customFormat="1" ht="13.9" customHeight="1">
      <c r="A15" s="263"/>
      <c r="B15" s="205" t="s">
        <v>79</v>
      </c>
      <c r="C15" s="206" t="s">
        <v>321</v>
      </c>
      <c r="D15" s="567">
        <v>5500</v>
      </c>
      <c r="E15" s="568"/>
      <c r="F15" s="207">
        <v>2450</v>
      </c>
      <c r="G15" s="613">
        <f t="shared" si="0"/>
        <v>3050</v>
      </c>
      <c r="H15" s="568"/>
      <c r="I15" s="103"/>
      <c r="J15" s="103"/>
      <c r="K15" s="394" t="s">
        <v>490</v>
      </c>
      <c r="L15" s="394" t="s">
        <v>488</v>
      </c>
      <c r="M15" s="30"/>
      <c r="AD15" s="30"/>
      <c r="AE15" s="34"/>
    </row>
    <row r="16" spans="1:32" s="26" customFormat="1" ht="13.9" customHeight="1" thickBot="1">
      <c r="A16" s="175" t="s">
        <v>186</v>
      </c>
      <c r="B16" s="172" t="s">
        <v>80</v>
      </c>
      <c r="C16" s="184" t="s">
        <v>327</v>
      </c>
      <c r="D16" s="611">
        <v>2100</v>
      </c>
      <c r="E16" s="612"/>
      <c r="F16" s="208">
        <v>2100</v>
      </c>
      <c r="G16" s="586">
        <f>SUM(D16-F16)</f>
        <v>0</v>
      </c>
      <c r="H16" s="587"/>
      <c r="I16" s="37"/>
      <c r="J16" s="37"/>
      <c r="K16" s="394" t="s">
        <v>490</v>
      </c>
      <c r="L16" s="394" t="s">
        <v>490</v>
      </c>
      <c r="M16" s="30"/>
      <c r="N16" s="280" t="s">
        <v>88</v>
      </c>
      <c r="P16" s="27"/>
      <c r="Q16" s="28"/>
      <c r="R16" s="31"/>
      <c r="S16" s="27"/>
      <c r="T16" s="28"/>
      <c r="AD16" s="30"/>
      <c r="AE16" s="34"/>
    </row>
    <row r="17" spans="1:31" s="26" customFormat="1" ht="13.9" customHeight="1">
      <c r="A17" s="175" t="s">
        <v>186</v>
      </c>
      <c r="B17" s="172" t="s">
        <v>81</v>
      </c>
      <c r="C17" s="209" t="s">
        <v>330</v>
      </c>
      <c r="D17" s="611">
        <v>900</v>
      </c>
      <c r="E17" s="612"/>
      <c r="F17" s="208">
        <v>900</v>
      </c>
      <c r="G17" s="586">
        <f>SUM(D17-F17)</f>
        <v>0</v>
      </c>
      <c r="H17" s="587"/>
      <c r="I17" s="37"/>
      <c r="J17" s="37"/>
      <c r="K17" s="394" t="s">
        <v>490</v>
      </c>
      <c r="L17" s="394" t="s">
        <v>490</v>
      </c>
      <c r="M17" s="35"/>
      <c r="N17" s="547" t="s">
        <v>46</v>
      </c>
      <c r="O17" s="548"/>
      <c r="P17" s="548"/>
      <c r="Q17" s="548"/>
      <c r="R17" s="575"/>
      <c r="S17" s="531" t="s">
        <v>218</v>
      </c>
      <c r="T17" s="532"/>
      <c r="U17" s="525" t="s">
        <v>188</v>
      </c>
      <c r="V17" s="526"/>
      <c r="W17" s="181" t="s">
        <v>217</v>
      </c>
      <c r="X17" s="245" t="s">
        <v>277</v>
      </c>
      <c r="Y17" s="246" t="s">
        <v>343</v>
      </c>
      <c r="Z17" s="246" t="s">
        <v>510</v>
      </c>
      <c r="AA17" s="246" t="s">
        <v>511</v>
      </c>
      <c r="AD17" s="30"/>
      <c r="AE17" s="34"/>
    </row>
    <row r="18" spans="1:31" s="26" customFormat="1" ht="13.9" customHeight="1" thickBot="1">
      <c r="A18" s="265"/>
      <c r="B18" s="242"/>
      <c r="C18" s="266"/>
      <c r="D18" s="561"/>
      <c r="E18" s="562"/>
      <c r="F18" s="267"/>
      <c r="G18" s="614"/>
      <c r="H18" s="562"/>
      <c r="I18" s="107"/>
      <c r="J18" s="107"/>
      <c r="K18" s="107"/>
      <c r="L18" s="107"/>
      <c r="M18" s="111"/>
      <c r="N18" s="175" t="s">
        <v>186</v>
      </c>
      <c r="O18" s="524" t="s">
        <v>243</v>
      </c>
      <c r="P18" s="524"/>
      <c r="Q18" s="524"/>
      <c r="R18" s="184" t="s">
        <v>327</v>
      </c>
      <c r="S18" s="517">
        <v>4750</v>
      </c>
      <c r="T18" s="518"/>
      <c r="U18" s="527">
        <v>4750</v>
      </c>
      <c r="V18" s="528"/>
      <c r="W18" s="125">
        <f>SUM(S18-U18)</f>
        <v>0</v>
      </c>
      <c r="X18" s="36"/>
      <c r="Y18" s="36"/>
      <c r="Z18" s="394" t="s">
        <v>490</v>
      </c>
      <c r="AA18" s="394" t="s">
        <v>490</v>
      </c>
      <c r="AE18" s="43"/>
    </row>
    <row r="19" spans="1:31" s="26" customFormat="1" ht="13.9" customHeight="1" thickTop="1" thickBot="1">
      <c r="A19" s="268"/>
      <c r="B19" s="210" t="s">
        <v>347</v>
      </c>
      <c r="C19" s="269"/>
      <c r="D19" s="571">
        <f>SUM(D8:E18)</f>
        <v>54100</v>
      </c>
      <c r="E19" s="570"/>
      <c r="F19" s="56">
        <f>SUM(F8:F18)</f>
        <v>25750</v>
      </c>
      <c r="G19" s="569">
        <f>SUM(G8:H18)</f>
        <v>28350</v>
      </c>
      <c r="H19" s="570"/>
      <c r="I19" s="58">
        <f>SUM(I8:I18)</f>
        <v>0</v>
      </c>
      <c r="J19" s="58">
        <f>SUM(J8:J18)</f>
        <v>0</v>
      </c>
      <c r="K19" s="58">
        <f>COUNTIF(K8:K18,"○")</f>
        <v>0</v>
      </c>
      <c r="L19" s="58">
        <f>COUNTIF(L8:L18,"○")</f>
        <v>8</v>
      </c>
      <c r="M19" s="111"/>
      <c r="N19" s="175" t="s">
        <v>186</v>
      </c>
      <c r="O19" s="523" t="s">
        <v>244</v>
      </c>
      <c r="P19" s="523"/>
      <c r="Q19" s="523"/>
      <c r="R19" s="184" t="s">
        <v>327</v>
      </c>
      <c r="S19" s="515">
        <v>1750</v>
      </c>
      <c r="T19" s="516"/>
      <c r="U19" s="529">
        <v>1750</v>
      </c>
      <c r="V19" s="530"/>
      <c r="W19" s="54">
        <f>SUM(S19-U19)</f>
        <v>0</v>
      </c>
      <c r="X19" s="37"/>
      <c r="Y19" s="37"/>
      <c r="Z19" s="394" t="s">
        <v>490</v>
      </c>
      <c r="AA19" s="394" t="s">
        <v>490</v>
      </c>
      <c r="AE19" s="43"/>
    </row>
    <row r="20" spans="1:31" s="26" customFormat="1" ht="13.9" customHeight="1">
      <c r="A20" s="112"/>
      <c r="B20" s="112"/>
      <c r="C20" s="112"/>
      <c r="D20" s="106"/>
      <c r="E20" s="106"/>
      <c r="F20" s="106"/>
      <c r="G20" s="106"/>
      <c r="H20" s="106"/>
      <c r="I20" s="106"/>
      <c r="J20" s="106"/>
      <c r="K20" s="41"/>
      <c r="L20" s="41"/>
      <c r="M20" s="111"/>
      <c r="N20" s="175" t="s">
        <v>186</v>
      </c>
      <c r="O20" s="523" t="s">
        <v>245</v>
      </c>
      <c r="P20" s="523"/>
      <c r="Q20" s="523"/>
      <c r="R20" s="184" t="s">
        <v>327</v>
      </c>
      <c r="S20" s="515">
        <v>1950</v>
      </c>
      <c r="T20" s="516"/>
      <c r="U20" s="529">
        <v>1950</v>
      </c>
      <c r="V20" s="530"/>
      <c r="W20" s="54">
        <f>SUM(S20-U20)</f>
        <v>0</v>
      </c>
      <c r="X20" s="37"/>
      <c r="Y20" s="37"/>
      <c r="Z20" s="394" t="s">
        <v>490</v>
      </c>
      <c r="AA20" s="394" t="s">
        <v>490</v>
      </c>
      <c r="AD20" s="30"/>
      <c r="AE20" s="34"/>
    </row>
    <row r="21" spans="1:31" s="26" customFormat="1" ht="13.9" customHeight="1" thickBot="1">
      <c r="A21" s="280" t="s">
        <v>85</v>
      </c>
      <c r="B21" s="113"/>
      <c r="C21" s="114"/>
      <c r="D21" s="606"/>
      <c r="E21" s="606"/>
      <c r="F21" s="115"/>
      <c r="G21" s="116"/>
      <c r="H21" s="116"/>
      <c r="I21" s="115"/>
      <c r="J21" s="115"/>
      <c r="K21" s="41"/>
      <c r="L21" s="41"/>
      <c r="M21" s="30"/>
      <c r="N21" s="240"/>
      <c r="O21" s="543"/>
      <c r="P21" s="543"/>
      <c r="Q21" s="543"/>
      <c r="R21" s="271"/>
      <c r="S21" s="537"/>
      <c r="T21" s="538"/>
      <c r="U21" s="513"/>
      <c r="V21" s="514"/>
      <c r="W21" s="262"/>
      <c r="X21" s="38"/>
      <c r="Y21" s="38"/>
      <c r="Z21" s="38"/>
      <c r="AA21" s="38"/>
      <c r="AD21" s="30"/>
      <c r="AE21" s="34"/>
    </row>
    <row r="22" spans="1:31" s="26" customFormat="1" ht="13.9" customHeight="1" thickTop="1" thickBot="1">
      <c r="A22" s="547" t="s">
        <v>46</v>
      </c>
      <c r="B22" s="548"/>
      <c r="C22" s="549"/>
      <c r="D22" s="550" t="s">
        <v>218</v>
      </c>
      <c r="E22" s="532"/>
      <c r="F22" s="167" t="s">
        <v>188</v>
      </c>
      <c r="G22" s="553" t="s">
        <v>217</v>
      </c>
      <c r="H22" s="554"/>
      <c r="I22" s="245" t="s">
        <v>279</v>
      </c>
      <c r="J22" s="246" t="s">
        <v>343</v>
      </c>
      <c r="K22" s="246" t="s">
        <v>510</v>
      </c>
      <c r="L22" s="246" t="s">
        <v>511</v>
      </c>
      <c r="M22" s="30"/>
      <c r="N22" s="237"/>
      <c r="O22" s="536" t="s">
        <v>180</v>
      </c>
      <c r="P22" s="536"/>
      <c r="Q22" s="536"/>
      <c r="R22" s="238"/>
      <c r="S22" s="533">
        <f>SUM(S18:T21)</f>
        <v>8450</v>
      </c>
      <c r="T22" s="534"/>
      <c r="U22" s="519">
        <f>SUM(U18:V21)</f>
        <v>8450</v>
      </c>
      <c r="V22" s="520"/>
      <c r="W22" s="124">
        <f>SUM(W18:W21)</f>
        <v>0</v>
      </c>
      <c r="X22" s="58">
        <f>SUM(X18:X21)</f>
        <v>0</v>
      </c>
      <c r="Y22" s="58">
        <f>SUM(Y18:Y21)</f>
        <v>0</v>
      </c>
      <c r="Z22" s="58">
        <f>COUNTIF(Z18:Z21,"○")</f>
        <v>0</v>
      </c>
      <c r="AA22" s="58">
        <f>COUNTIF(AA18:AA21,"○")</f>
        <v>0</v>
      </c>
      <c r="AD22" s="30"/>
      <c r="AE22" s="34"/>
    </row>
    <row r="23" spans="1:31" s="26" customFormat="1" ht="13.9" customHeight="1">
      <c r="A23" s="175" t="s">
        <v>186</v>
      </c>
      <c r="B23" s="182" t="s">
        <v>307</v>
      </c>
      <c r="C23" s="209" t="s">
        <v>331</v>
      </c>
      <c r="D23" s="515">
        <v>1050</v>
      </c>
      <c r="E23" s="516"/>
      <c r="F23" s="183">
        <v>1050</v>
      </c>
      <c r="G23" s="599">
        <f>SUM(D23-F23)</f>
        <v>0</v>
      </c>
      <c r="H23" s="600"/>
      <c r="I23" s="36"/>
      <c r="J23" s="36"/>
      <c r="K23" s="394" t="s">
        <v>490</v>
      </c>
      <c r="L23" s="394" t="s">
        <v>490</v>
      </c>
      <c r="M23" s="30"/>
      <c r="AD23" s="30"/>
      <c r="AE23" s="34"/>
    </row>
    <row r="24" spans="1:31" s="26" customFormat="1" ht="13.9" customHeight="1" thickBot="1">
      <c r="A24" s="175" t="s">
        <v>186</v>
      </c>
      <c r="B24" s="170" t="s">
        <v>308</v>
      </c>
      <c r="C24" s="209" t="s">
        <v>331</v>
      </c>
      <c r="D24" s="515">
        <v>1600</v>
      </c>
      <c r="E24" s="516"/>
      <c r="F24" s="177">
        <v>1600</v>
      </c>
      <c r="G24" s="586">
        <f>SUM(D24-F24)</f>
        <v>0</v>
      </c>
      <c r="H24" s="587"/>
      <c r="I24" s="37"/>
      <c r="J24" s="37"/>
      <c r="K24" s="394" t="s">
        <v>490</v>
      </c>
      <c r="L24" s="394" t="s">
        <v>490</v>
      </c>
      <c r="M24" s="30"/>
      <c r="N24" s="280" t="s">
        <v>166</v>
      </c>
      <c r="P24" s="27"/>
      <c r="Q24" s="27"/>
      <c r="R24" s="28"/>
      <c r="T24" s="28"/>
      <c r="U24" s="31"/>
      <c r="AD24" s="30"/>
      <c r="AE24" s="34"/>
    </row>
    <row r="25" spans="1:31" s="26" customFormat="1" ht="13.9" customHeight="1">
      <c r="A25" s="175" t="s">
        <v>186</v>
      </c>
      <c r="B25" s="172" t="s">
        <v>239</v>
      </c>
      <c r="C25" s="184" t="s">
        <v>327</v>
      </c>
      <c r="D25" s="515">
        <v>2200</v>
      </c>
      <c r="E25" s="516"/>
      <c r="F25" s="177">
        <v>2200</v>
      </c>
      <c r="G25" s="586">
        <f>SUM(D25-F25)</f>
        <v>0</v>
      </c>
      <c r="H25" s="587"/>
      <c r="I25" s="37"/>
      <c r="J25" s="37"/>
      <c r="K25" s="394" t="s">
        <v>490</v>
      </c>
      <c r="L25" s="394" t="s">
        <v>490</v>
      </c>
      <c r="M25" s="35"/>
      <c r="N25" s="547" t="s">
        <v>46</v>
      </c>
      <c r="O25" s="548"/>
      <c r="P25" s="548"/>
      <c r="Q25" s="548"/>
      <c r="R25" s="575"/>
      <c r="S25" s="531" t="s">
        <v>218</v>
      </c>
      <c r="T25" s="532"/>
      <c r="U25" s="525" t="s">
        <v>188</v>
      </c>
      <c r="V25" s="526"/>
      <c r="W25" s="181" t="s">
        <v>217</v>
      </c>
      <c r="X25" s="245" t="s">
        <v>277</v>
      </c>
      <c r="Y25" s="246" t="s">
        <v>343</v>
      </c>
      <c r="Z25" s="246" t="s">
        <v>510</v>
      </c>
      <c r="AA25" s="246" t="s">
        <v>511</v>
      </c>
      <c r="AD25" s="30"/>
      <c r="AE25" s="34"/>
    </row>
    <row r="26" spans="1:31" s="26" customFormat="1" ht="13.9" customHeight="1">
      <c r="A26" s="175" t="s">
        <v>186</v>
      </c>
      <c r="B26" s="170" t="s">
        <v>371</v>
      </c>
      <c r="C26" s="184" t="s">
        <v>324</v>
      </c>
      <c r="D26" s="515">
        <v>1150</v>
      </c>
      <c r="E26" s="516"/>
      <c r="F26" s="177">
        <v>1150</v>
      </c>
      <c r="G26" s="586">
        <f>SUM(D26-F26)</f>
        <v>0</v>
      </c>
      <c r="H26" s="587"/>
      <c r="I26" s="37"/>
      <c r="J26" s="37"/>
      <c r="K26" s="394" t="s">
        <v>490</v>
      </c>
      <c r="L26" s="394" t="s">
        <v>490</v>
      </c>
      <c r="M26" s="117"/>
      <c r="N26" s="175" t="s">
        <v>186</v>
      </c>
      <c r="O26" s="524" t="s">
        <v>369</v>
      </c>
      <c r="P26" s="524"/>
      <c r="Q26" s="524"/>
      <c r="R26" s="209" t="s">
        <v>330</v>
      </c>
      <c r="S26" s="517">
        <v>2400</v>
      </c>
      <c r="T26" s="518"/>
      <c r="U26" s="527">
        <v>2400</v>
      </c>
      <c r="V26" s="528"/>
      <c r="W26" s="125">
        <f>SUM(S26-U26)</f>
        <v>0</v>
      </c>
      <c r="X26" s="36"/>
      <c r="Y26" s="36"/>
      <c r="Z26" s="394" t="s">
        <v>490</v>
      </c>
      <c r="AA26" s="394" t="s">
        <v>490</v>
      </c>
    </row>
    <row r="27" spans="1:31" s="26" customFormat="1" ht="13.9" customHeight="1" thickBot="1">
      <c r="A27" s="240"/>
      <c r="B27" s="272"/>
      <c r="C27" s="272"/>
      <c r="D27" s="537"/>
      <c r="E27" s="538"/>
      <c r="F27" s="273"/>
      <c r="G27" s="590"/>
      <c r="H27" s="538"/>
      <c r="I27" s="118"/>
      <c r="J27" s="118"/>
      <c r="K27" s="118"/>
      <c r="L27" s="118"/>
      <c r="M27" s="119"/>
      <c r="N27" s="175" t="s">
        <v>186</v>
      </c>
      <c r="O27" s="523" t="s">
        <v>370</v>
      </c>
      <c r="P27" s="523"/>
      <c r="Q27" s="523"/>
      <c r="R27" s="184" t="s">
        <v>338</v>
      </c>
      <c r="S27" s="601">
        <v>1700</v>
      </c>
      <c r="T27" s="596"/>
      <c r="U27" s="529">
        <v>1700</v>
      </c>
      <c r="V27" s="530"/>
      <c r="W27" s="54">
        <f>SUM(S27-U27)</f>
        <v>0</v>
      </c>
      <c r="X27" s="37"/>
      <c r="Y27" s="37"/>
      <c r="Z27" s="394" t="s">
        <v>490</v>
      </c>
      <c r="AA27" s="394" t="s">
        <v>490</v>
      </c>
    </row>
    <row r="28" spans="1:31" s="26" customFormat="1" ht="13.9" customHeight="1" thickTop="1" thickBot="1">
      <c r="A28" s="268"/>
      <c r="B28" s="210" t="s">
        <v>299</v>
      </c>
      <c r="C28" s="269"/>
      <c r="D28" s="604">
        <f>SUM(D23:E27)</f>
        <v>6000</v>
      </c>
      <c r="E28" s="534"/>
      <c r="F28" s="56">
        <f>SUM(F23:F26)</f>
        <v>6000</v>
      </c>
      <c r="G28" s="602">
        <f>SUM(G23:H26)</f>
        <v>0</v>
      </c>
      <c r="H28" s="603"/>
      <c r="I28" s="58">
        <f>SUM(I23:I26)</f>
        <v>0</v>
      </c>
      <c r="J28" s="58">
        <f>SUM(J23:J26)</f>
        <v>0</v>
      </c>
      <c r="K28" s="58">
        <f>COUNTIF(K23:K27,"○")</f>
        <v>0</v>
      </c>
      <c r="L28" s="58">
        <f>COUNTIF(L23:L27,"○")</f>
        <v>0</v>
      </c>
      <c r="M28" s="30"/>
      <c r="N28" s="274"/>
      <c r="O28" s="539"/>
      <c r="P28" s="539"/>
      <c r="Q28" s="539"/>
      <c r="R28" s="275"/>
      <c r="S28" s="579"/>
      <c r="T28" s="580"/>
      <c r="U28" s="521"/>
      <c r="V28" s="522"/>
      <c r="W28" s="270"/>
      <c r="X28" s="37"/>
      <c r="Y28" s="37"/>
      <c r="Z28" s="37"/>
      <c r="AA28" s="37"/>
    </row>
    <row r="29" spans="1:31" s="26" customFormat="1" ht="13.9" customHeight="1" thickBot="1">
      <c r="A29" s="120"/>
      <c r="B29" s="105"/>
      <c r="C29" s="106"/>
      <c r="D29" s="605"/>
      <c r="E29" s="605"/>
      <c r="F29" s="106"/>
      <c r="G29" s="106"/>
      <c r="H29" s="106"/>
      <c r="I29" s="106"/>
      <c r="J29" s="106"/>
      <c r="K29" s="41"/>
      <c r="L29" s="41"/>
      <c r="M29" s="30"/>
      <c r="N29" s="240"/>
      <c r="O29" s="543"/>
      <c r="P29" s="543"/>
      <c r="Q29" s="543"/>
      <c r="R29" s="260"/>
      <c r="S29" s="537"/>
      <c r="T29" s="538"/>
      <c r="U29" s="513"/>
      <c r="V29" s="514"/>
      <c r="W29" s="276"/>
      <c r="X29" s="38"/>
      <c r="Y29" s="38"/>
      <c r="Z29" s="38"/>
      <c r="AA29" s="38"/>
    </row>
    <row r="30" spans="1:31" s="26" customFormat="1" ht="13.9" customHeight="1" thickTop="1" thickBot="1">
      <c r="A30" s="280" t="s">
        <v>246</v>
      </c>
      <c r="B30" s="72"/>
      <c r="C30" s="115"/>
      <c r="D30" s="606"/>
      <c r="E30" s="606"/>
      <c r="F30" s="115"/>
      <c r="G30" s="115"/>
      <c r="H30" s="115"/>
      <c r="I30" s="115"/>
      <c r="J30" s="115"/>
      <c r="K30" s="41"/>
      <c r="L30" s="41"/>
      <c r="M30" s="30"/>
      <c r="N30" s="237"/>
      <c r="O30" s="536" t="s">
        <v>167</v>
      </c>
      <c r="P30" s="536"/>
      <c r="Q30" s="536"/>
      <c r="R30" s="238"/>
      <c r="S30" s="533">
        <f>SUM(S26:T29)</f>
        <v>4100</v>
      </c>
      <c r="T30" s="534"/>
      <c r="U30" s="519">
        <f>SUM(U26:V29)</f>
        <v>4100</v>
      </c>
      <c r="V30" s="520"/>
      <c r="W30" s="124">
        <f>SUM(W26:W29)</f>
        <v>0</v>
      </c>
      <c r="X30" s="58">
        <f>SUM(X26:X29)</f>
        <v>0</v>
      </c>
      <c r="Y30" s="58">
        <f>SUM(Y26:Y29)</f>
        <v>0</v>
      </c>
      <c r="Z30" s="58">
        <f>COUNTIF(Z26:Z29,"○")</f>
        <v>0</v>
      </c>
      <c r="AA30" s="58">
        <f>COUNTIF(AA26:AA29,"○")</f>
        <v>0</v>
      </c>
    </row>
    <row r="31" spans="1:31" s="26" customFormat="1" ht="13.9" customHeight="1">
      <c r="A31" s="547" t="s">
        <v>46</v>
      </c>
      <c r="B31" s="548"/>
      <c r="C31" s="549"/>
      <c r="D31" s="550" t="s">
        <v>218</v>
      </c>
      <c r="E31" s="532"/>
      <c r="F31" s="167" t="s">
        <v>188</v>
      </c>
      <c r="G31" s="553" t="s">
        <v>217</v>
      </c>
      <c r="H31" s="554"/>
      <c r="I31" s="245" t="s">
        <v>279</v>
      </c>
      <c r="J31" s="246" t="s">
        <v>343</v>
      </c>
      <c r="K31" s="246" t="s">
        <v>510</v>
      </c>
      <c r="L31" s="246" t="s">
        <v>511</v>
      </c>
    </row>
    <row r="32" spans="1:31" s="26" customFormat="1" ht="13.9" customHeight="1">
      <c r="A32" s="175" t="s">
        <v>186</v>
      </c>
      <c r="B32" s="182" t="s">
        <v>2</v>
      </c>
      <c r="C32" s="186" t="s">
        <v>326</v>
      </c>
      <c r="D32" s="517">
        <v>2400</v>
      </c>
      <c r="E32" s="518"/>
      <c r="F32" s="183">
        <v>2400</v>
      </c>
      <c r="G32" s="586">
        <f>SUM(D32-F32)</f>
        <v>0</v>
      </c>
      <c r="H32" s="587"/>
      <c r="I32" s="37"/>
      <c r="J32" s="37"/>
      <c r="K32" s="394" t="s">
        <v>490</v>
      </c>
      <c r="L32" s="394" t="s">
        <v>490</v>
      </c>
    </row>
    <row r="33" spans="1:30" s="26" customFormat="1" ht="13.9" customHeight="1">
      <c r="A33" s="175" t="s">
        <v>186</v>
      </c>
      <c r="B33" s="172" t="s">
        <v>341</v>
      </c>
      <c r="C33" s="209" t="s">
        <v>331</v>
      </c>
      <c r="D33" s="601">
        <v>3400</v>
      </c>
      <c r="E33" s="596"/>
      <c r="F33" s="177">
        <v>3400</v>
      </c>
      <c r="G33" s="586">
        <f>SUM(D33-F33)</f>
        <v>0</v>
      </c>
      <c r="H33" s="587"/>
      <c r="I33" s="37"/>
      <c r="J33" s="37"/>
      <c r="K33" s="394" t="s">
        <v>490</v>
      </c>
      <c r="L33" s="394" t="s">
        <v>490</v>
      </c>
    </row>
    <row r="34" spans="1:30" s="26" customFormat="1" ht="13.9" customHeight="1">
      <c r="A34" s="175" t="s">
        <v>186</v>
      </c>
      <c r="B34" s="170" t="s">
        <v>257</v>
      </c>
      <c r="C34" s="184" t="s">
        <v>324</v>
      </c>
      <c r="D34" s="515">
        <v>3250</v>
      </c>
      <c r="E34" s="516"/>
      <c r="F34" s="211">
        <v>3250</v>
      </c>
      <c r="G34" s="586">
        <f>SUM(D34-F34)</f>
        <v>0</v>
      </c>
      <c r="H34" s="587"/>
      <c r="I34" s="37"/>
      <c r="J34" s="37"/>
      <c r="K34" s="394" t="s">
        <v>490</v>
      </c>
      <c r="L34" s="394" t="s">
        <v>490</v>
      </c>
      <c r="N34" s="247" t="s">
        <v>0</v>
      </c>
      <c r="AC34" s="34"/>
    </row>
    <row r="35" spans="1:30" s="26" customFormat="1" ht="13.9" customHeight="1">
      <c r="A35" s="235"/>
      <c r="B35" s="255"/>
      <c r="C35" s="257"/>
      <c r="D35" s="579"/>
      <c r="E35" s="580"/>
      <c r="F35" s="277"/>
      <c r="G35" s="607"/>
      <c r="H35" s="608"/>
      <c r="I35" s="37"/>
      <c r="J35" s="37"/>
      <c r="K35" s="37"/>
      <c r="L35" s="37"/>
      <c r="N35" s="281" t="s">
        <v>498</v>
      </c>
      <c r="AC35" s="34"/>
    </row>
    <row r="36" spans="1:30" s="26" customFormat="1" ht="13.9" customHeight="1" thickBot="1">
      <c r="A36" s="278"/>
      <c r="B36" s="259"/>
      <c r="C36" s="272"/>
      <c r="D36" s="537"/>
      <c r="E36" s="538"/>
      <c r="F36" s="261"/>
      <c r="G36" s="590"/>
      <c r="H36" s="538"/>
      <c r="I36" s="38"/>
      <c r="J36" s="38"/>
      <c r="K36" s="38"/>
      <c r="L36" s="38"/>
      <c r="N36" s="281" t="s">
        <v>499</v>
      </c>
      <c r="AC36" s="34"/>
    </row>
    <row r="37" spans="1:30" s="26" customFormat="1" ht="13.9" customHeight="1" thickTop="1" thickBot="1">
      <c r="A37" s="268"/>
      <c r="B37" s="210" t="s">
        <v>342</v>
      </c>
      <c r="C37" s="269"/>
      <c r="D37" s="571">
        <f>SUM(D32:E36)</f>
        <v>9050</v>
      </c>
      <c r="E37" s="570"/>
      <c r="F37" s="56">
        <f>SUM(F32:F36)</f>
        <v>9050</v>
      </c>
      <c r="G37" s="602">
        <f>SUM(G32:H35)</f>
        <v>0</v>
      </c>
      <c r="H37" s="603"/>
      <c r="I37" s="58">
        <f>SUM(I32:I35)</f>
        <v>0</v>
      </c>
      <c r="J37" s="58">
        <f>SUM(J32:J35)</f>
        <v>0</v>
      </c>
      <c r="K37" s="58">
        <f>COUNTIF(K32:K36,"○")</f>
        <v>0</v>
      </c>
      <c r="L37" s="58">
        <f>COUNTIF(L32:L36,"○")</f>
        <v>0</v>
      </c>
      <c r="N37" s="282" t="s">
        <v>500</v>
      </c>
      <c r="AC37" s="34"/>
    </row>
    <row r="38" spans="1:30" s="26" customFormat="1" ht="13.9" customHeight="1">
      <c r="J38" s="248" t="s">
        <v>318</v>
      </c>
      <c r="K38" s="248"/>
      <c r="L38" s="248"/>
      <c r="M38" s="71"/>
      <c r="AC38" s="34"/>
    </row>
    <row r="39" spans="1:30" s="26" customFormat="1" ht="13.9" customHeight="1">
      <c r="J39" s="249" t="s">
        <v>359</v>
      </c>
      <c r="K39" s="249"/>
      <c r="L39" s="249"/>
      <c r="M39" s="121"/>
      <c r="AC39" s="34"/>
    </row>
    <row r="40" spans="1:30" s="26" customFormat="1" ht="12.75" customHeight="1">
      <c r="J40" s="41"/>
      <c r="K40" s="41"/>
      <c r="L40" s="41"/>
      <c r="M40" s="41"/>
      <c r="N40" s="16"/>
      <c r="AD40" s="34"/>
    </row>
    <row r="41" spans="1:30" s="26" customFormat="1" ht="12.75" customHeight="1">
      <c r="J41" s="44"/>
      <c r="K41" s="44"/>
      <c r="L41" s="44"/>
      <c r="M41" s="30"/>
      <c r="AD41" s="34"/>
    </row>
    <row r="42" spans="1:30" s="26" customFormat="1" ht="12.75" customHeight="1">
      <c r="J42" s="45"/>
      <c r="K42" s="45"/>
      <c r="L42" s="45"/>
      <c r="M42" s="30"/>
      <c r="AD42" s="34"/>
    </row>
    <row r="43" spans="1:30" s="26" customFormat="1" ht="3.75" customHeight="1">
      <c r="J43" s="46"/>
      <c r="K43" s="46"/>
      <c r="L43" s="46"/>
      <c r="M43" s="41"/>
      <c r="N43" s="48"/>
      <c r="O43" s="48"/>
      <c r="P43" s="48"/>
      <c r="Q43" s="48"/>
      <c r="R43" s="48"/>
      <c r="S43" s="48"/>
      <c r="T43" s="48"/>
      <c r="U43" s="48"/>
      <c r="V43" s="48"/>
      <c r="W43" s="48"/>
      <c r="X43" s="48"/>
      <c r="Y43" s="48"/>
      <c r="Z43" s="48"/>
      <c r="AA43" s="48"/>
      <c r="AD43" s="34"/>
    </row>
    <row r="44" spans="1:30" s="26" customFormat="1">
      <c r="J44" s="47"/>
      <c r="K44" s="47"/>
      <c r="L44" s="47"/>
      <c r="M44" s="47"/>
      <c r="N44" s="48"/>
      <c r="O44" s="48"/>
      <c r="P44" s="48"/>
      <c r="Q44" s="48"/>
      <c r="R44" s="48"/>
      <c r="S44" s="48"/>
      <c r="T44" s="48"/>
      <c r="U44" s="48"/>
      <c r="V44" s="48"/>
      <c r="W44" s="48"/>
      <c r="X44" s="48"/>
      <c r="Y44" s="48"/>
      <c r="Z44" s="48"/>
      <c r="AA44" s="48"/>
      <c r="AD44" s="34"/>
    </row>
    <row r="45" spans="1:30" s="26" customFormat="1">
      <c r="J45" s="47"/>
      <c r="K45" s="47"/>
      <c r="L45" s="47"/>
      <c r="M45" s="30"/>
      <c r="N45" s="48"/>
      <c r="O45" s="48"/>
      <c r="P45" s="48"/>
      <c r="Q45" s="48"/>
      <c r="R45" s="48"/>
      <c r="S45" s="48"/>
      <c r="T45" s="48"/>
      <c r="U45" s="48"/>
      <c r="V45" s="48"/>
      <c r="W45" s="48"/>
      <c r="X45" s="48"/>
      <c r="Y45" s="48"/>
      <c r="Z45" s="48"/>
      <c r="AA45" s="48"/>
      <c r="AD45" s="34"/>
    </row>
    <row r="46" spans="1:30" s="26" customFormat="1">
      <c r="D46" s="49"/>
      <c r="E46" s="49"/>
      <c r="F46" s="49"/>
      <c r="G46" s="49"/>
      <c r="H46" s="49"/>
      <c r="I46" s="49"/>
      <c r="J46" s="30"/>
      <c r="K46" s="30"/>
      <c r="L46" s="30"/>
      <c r="M46" s="30"/>
      <c r="N46" s="48"/>
      <c r="O46" s="48"/>
      <c r="P46" s="48"/>
      <c r="Q46" s="48"/>
      <c r="R46" s="48"/>
      <c r="S46" s="48"/>
      <c r="T46" s="48"/>
      <c r="U46" s="48"/>
      <c r="V46" s="48"/>
      <c r="W46" s="48"/>
      <c r="X46" s="48"/>
      <c r="Y46" s="48"/>
      <c r="Z46" s="48"/>
      <c r="AA46" s="48"/>
      <c r="AD46" s="34"/>
    </row>
    <row r="47" spans="1:30" s="26" customFormat="1">
      <c r="A47" s="13"/>
      <c r="B47" s="13"/>
      <c r="C47" s="50"/>
      <c r="D47" s="50"/>
      <c r="E47" s="50"/>
      <c r="F47" s="50"/>
      <c r="G47" s="13"/>
      <c r="H47" s="13"/>
      <c r="I47" s="13"/>
      <c r="J47" s="51"/>
      <c r="K47" s="51"/>
      <c r="L47" s="51"/>
      <c r="M47" s="30"/>
      <c r="N47" s="48"/>
      <c r="O47" s="48"/>
      <c r="P47" s="48"/>
      <c r="Q47" s="48"/>
      <c r="R47" s="48"/>
      <c r="S47" s="48"/>
      <c r="T47" s="48"/>
      <c r="U47" s="48"/>
      <c r="V47" s="48"/>
      <c r="W47" s="48"/>
      <c r="X47" s="48"/>
      <c r="Y47" s="48"/>
      <c r="Z47" s="48"/>
      <c r="AA47" s="48"/>
      <c r="AD47" s="34"/>
    </row>
    <row r="48" spans="1:30" s="26" customFormat="1">
      <c r="A48" s="13"/>
      <c r="B48" s="13"/>
      <c r="C48" s="50"/>
      <c r="D48" s="50"/>
      <c r="E48" s="50"/>
      <c r="F48" s="50"/>
      <c r="G48" s="13"/>
      <c r="H48" s="13"/>
      <c r="I48" s="13"/>
      <c r="J48" s="13"/>
      <c r="K48" s="13"/>
      <c r="L48" s="13"/>
      <c r="M48" s="30"/>
      <c r="N48" s="48"/>
      <c r="O48" s="48"/>
      <c r="P48" s="48"/>
      <c r="Q48" s="48"/>
      <c r="R48" s="48"/>
      <c r="S48" s="48"/>
      <c r="T48" s="48"/>
      <c r="U48" s="48"/>
      <c r="V48" s="48"/>
      <c r="W48" s="48"/>
      <c r="X48" s="48"/>
      <c r="Y48" s="48"/>
      <c r="Z48" s="48"/>
      <c r="AA48" s="48"/>
      <c r="AD48" s="34"/>
    </row>
    <row r="49" spans="1:30" s="26" customFormat="1">
      <c r="A49" s="13"/>
      <c r="B49" s="13"/>
      <c r="C49" s="13"/>
      <c r="D49" s="50"/>
      <c r="E49" s="50"/>
      <c r="F49" s="50"/>
      <c r="G49" s="50"/>
      <c r="H49" s="50"/>
      <c r="I49" s="50"/>
      <c r="J49" s="13"/>
      <c r="K49" s="13"/>
      <c r="L49" s="13"/>
      <c r="M49" s="30"/>
      <c r="N49" s="48"/>
      <c r="O49" s="48"/>
      <c r="P49" s="48"/>
      <c r="Q49" s="48"/>
      <c r="R49" s="48"/>
      <c r="S49" s="48"/>
      <c r="T49" s="48"/>
      <c r="U49" s="48"/>
      <c r="V49" s="48"/>
      <c r="W49" s="48"/>
      <c r="X49" s="48"/>
      <c r="Y49" s="48"/>
      <c r="Z49" s="48"/>
      <c r="AA49" s="48"/>
      <c r="AD49" s="34"/>
    </row>
    <row r="50" spans="1:30">
      <c r="M50" s="51"/>
      <c r="N50" s="48"/>
      <c r="O50" s="48"/>
      <c r="P50" s="48"/>
      <c r="Q50" s="48"/>
      <c r="R50" s="48"/>
      <c r="S50" s="48"/>
      <c r="T50" s="48"/>
      <c r="U50" s="48"/>
      <c r="V50" s="48"/>
      <c r="W50" s="48"/>
      <c r="X50" s="48"/>
      <c r="Y50" s="48"/>
      <c r="Z50" s="48"/>
      <c r="AA50" s="48"/>
    </row>
  </sheetData>
  <sheetProtection algorithmName="SHA-512" hashValue="Iqc0XP++KIyThLgui4sS69p8EkseMuXypTLzlTbkOBO4Lsj9RNmDOc96R2B9dTN2xx+u4TXprB7CMnKUSqv8Qg==" saltValue="5A9U0eVurpQbAITJkFYuCA==" spinCount="100000" sheet="1" objects="1" scenarios="1"/>
  <mergeCells count="132">
    <mergeCell ref="X3:AA3"/>
    <mergeCell ref="X4:AA4"/>
    <mergeCell ref="J3:L3"/>
    <mergeCell ref="M3:P3"/>
    <mergeCell ref="A2:AA2"/>
    <mergeCell ref="J4:U4"/>
    <mergeCell ref="Q3:U3"/>
    <mergeCell ref="O12:Q12"/>
    <mergeCell ref="D21:E21"/>
    <mergeCell ref="F3:G3"/>
    <mergeCell ref="H3:I3"/>
    <mergeCell ref="V3:W3"/>
    <mergeCell ref="A3:B3"/>
    <mergeCell ref="A4:B4"/>
    <mergeCell ref="G9:H9"/>
    <mergeCell ref="D10:E10"/>
    <mergeCell ref="D15:E15"/>
    <mergeCell ref="D12:E12"/>
    <mergeCell ref="G10:H10"/>
    <mergeCell ref="D8:E8"/>
    <mergeCell ref="G15:H15"/>
    <mergeCell ref="G7:H7"/>
    <mergeCell ref="D19:E19"/>
    <mergeCell ref="G18:H18"/>
    <mergeCell ref="D22:E22"/>
    <mergeCell ref="U8:V8"/>
    <mergeCell ref="O11:Q11"/>
    <mergeCell ref="S11:T11"/>
    <mergeCell ref="D17:E17"/>
    <mergeCell ref="D18:E18"/>
    <mergeCell ref="V4:W4"/>
    <mergeCell ref="U7:V7"/>
    <mergeCell ref="U9:V9"/>
    <mergeCell ref="U10:V10"/>
    <mergeCell ref="U11:V11"/>
    <mergeCell ref="N7:R7"/>
    <mergeCell ref="S7:T7"/>
    <mergeCell ref="O8:Q8"/>
    <mergeCell ref="H4:I4"/>
    <mergeCell ref="G16:H16"/>
    <mergeCell ref="D9:E9"/>
    <mergeCell ref="C4:G4"/>
    <mergeCell ref="D11:E11"/>
    <mergeCell ref="D16:E16"/>
    <mergeCell ref="D13:E13"/>
    <mergeCell ref="D14:E14"/>
    <mergeCell ref="A7:C7"/>
    <mergeCell ref="D7:E7"/>
    <mergeCell ref="G19:H19"/>
    <mergeCell ref="G8:H8"/>
    <mergeCell ref="S8:T8"/>
    <mergeCell ref="G11:H11"/>
    <mergeCell ref="S12:T12"/>
    <mergeCell ref="S22:T22"/>
    <mergeCell ref="O9:Q9"/>
    <mergeCell ref="O10:Q10"/>
    <mergeCell ref="S9:T9"/>
    <mergeCell ref="S10:T10"/>
    <mergeCell ref="U22:V22"/>
    <mergeCell ref="U21:V21"/>
    <mergeCell ref="U12:V12"/>
    <mergeCell ref="U18:V18"/>
    <mergeCell ref="G12:H12"/>
    <mergeCell ref="G13:H13"/>
    <mergeCell ref="G14:H14"/>
    <mergeCell ref="S17:T17"/>
    <mergeCell ref="O21:Q21"/>
    <mergeCell ref="S21:T21"/>
    <mergeCell ref="U17:V17"/>
    <mergeCell ref="O20:Q20"/>
    <mergeCell ref="U20:V20"/>
    <mergeCell ref="S19:T19"/>
    <mergeCell ref="U19:V19"/>
    <mergeCell ref="O13:Q13"/>
    <mergeCell ref="G17:H17"/>
    <mergeCell ref="S13:T13"/>
    <mergeCell ref="U13:V13"/>
    <mergeCell ref="O19:Q19"/>
    <mergeCell ref="N17:R17"/>
    <mergeCell ref="S20:T20"/>
    <mergeCell ref="O18:Q18"/>
    <mergeCell ref="S18:T18"/>
    <mergeCell ref="A31:C31"/>
    <mergeCell ref="D36:E36"/>
    <mergeCell ref="D28:E28"/>
    <mergeCell ref="D29:E29"/>
    <mergeCell ref="D30:E30"/>
    <mergeCell ref="U30:V30"/>
    <mergeCell ref="U28:V28"/>
    <mergeCell ref="G35:H35"/>
    <mergeCell ref="U29:V29"/>
    <mergeCell ref="G28:H28"/>
    <mergeCell ref="S29:T29"/>
    <mergeCell ref="G36:H36"/>
    <mergeCell ref="G33:H33"/>
    <mergeCell ref="G31:H31"/>
    <mergeCell ref="G32:H32"/>
    <mergeCell ref="S28:T28"/>
    <mergeCell ref="D37:E37"/>
    <mergeCell ref="D31:E31"/>
    <mergeCell ref="D32:E32"/>
    <mergeCell ref="D33:E33"/>
    <mergeCell ref="D34:E34"/>
    <mergeCell ref="D35:E35"/>
    <mergeCell ref="G34:H34"/>
    <mergeCell ref="G37:H37"/>
    <mergeCell ref="G25:H25"/>
    <mergeCell ref="G27:H27"/>
    <mergeCell ref="U26:V26"/>
    <mergeCell ref="S25:T25"/>
    <mergeCell ref="U25:V25"/>
    <mergeCell ref="G24:H24"/>
    <mergeCell ref="S30:T30"/>
    <mergeCell ref="O28:Q28"/>
    <mergeCell ref="A22:C22"/>
    <mergeCell ref="D27:E27"/>
    <mergeCell ref="D24:E24"/>
    <mergeCell ref="D25:E25"/>
    <mergeCell ref="O22:Q22"/>
    <mergeCell ref="O27:Q27"/>
    <mergeCell ref="D26:E26"/>
    <mergeCell ref="G22:H22"/>
    <mergeCell ref="G23:H23"/>
    <mergeCell ref="D23:E23"/>
    <mergeCell ref="G26:H26"/>
    <mergeCell ref="O26:Q26"/>
    <mergeCell ref="N25:R25"/>
    <mergeCell ref="S26:T26"/>
    <mergeCell ref="O29:Q29"/>
    <mergeCell ref="O30:Q30"/>
    <mergeCell ref="U27:V27"/>
    <mergeCell ref="S27:T27"/>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D44"/>
  <sheetViews>
    <sheetView tabSelected="1" view="pageBreakPreview" zoomScaleNormal="136" zoomScaleSheetLayoutView="100" workbookViewId="0">
      <selection activeCell="G18" sqref="G18:H18"/>
    </sheetView>
  </sheetViews>
  <sheetFormatPr defaultColWidth="9" defaultRowHeight="14.25"/>
  <cols>
    <col min="1" max="1" width="2.125" style="67" customWidth="1"/>
    <col min="2" max="2" width="11.875" style="67" customWidth="1"/>
    <col min="3" max="3" width="2.125" style="79" customWidth="1"/>
    <col min="4" max="5" width="5.125" style="80" customWidth="1"/>
    <col min="6" max="6" width="10.75" style="81" customWidth="1"/>
    <col min="7" max="7" width="6.25" style="81" customWidth="1"/>
    <col min="8" max="8" width="5.125" style="67" customWidth="1"/>
    <col min="9" max="10" width="9.625" style="67" customWidth="1"/>
    <col min="11" max="12" width="5.625" style="67" customWidth="1"/>
    <col min="13" max="13" width="2.875" style="67" customWidth="1"/>
    <col min="14" max="15" width="2.125" style="67" customWidth="1"/>
    <col min="16" max="16" width="5.625" style="67" customWidth="1"/>
    <col min="17" max="17" width="3" style="67" customWidth="1"/>
    <col min="18" max="19" width="2.125" style="67" customWidth="1"/>
    <col min="20" max="20" width="8.125" style="67" customWidth="1"/>
    <col min="21" max="21" width="2.125" style="67" customWidth="1"/>
    <col min="22" max="22" width="8.125" style="67" customWidth="1"/>
    <col min="23" max="25" width="9.625" style="67" customWidth="1"/>
    <col min="26" max="27" width="5.625" style="67" customWidth="1"/>
    <col min="28" max="28" width="8.125" style="67" customWidth="1"/>
    <col min="29" max="29" width="2.875" style="67" bestFit="1" customWidth="1"/>
    <col min="30" max="30" width="5.625" style="67" bestFit="1" customWidth="1"/>
    <col min="31" max="16384" width="9" style="67"/>
  </cols>
  <sheetData>
    <row r="2" spans="1:30" s="61" customFormat="1" ht="21">
      <c r="A2" s="576" t="s">
        <v>509</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row>
    <row r="3" spans="1:30" s="24" customFormat="1" ht="35.25" customHeight="1">
      <c r="A3" s="544" t="s">
        <v>47</v>
      </c>
      <c r="B3" s="545"/>
      <c r="C3" s="279" t="s">
        <v>189</v>
      </c>
      <c r="D3" s="62"/>
      <c r="E3" s="63"/>
      <c r="F3" s="566"/>
      <c r="G3" s="552"/>
      <c r="H3" s="503" t="s">
        <v>190</v>
      </c>
      <c r="I3" s="505"/>
      <c r="J3" s="551"/>
      <c r="K3" s="566"/>
      <c r="L3" s="566"/>
      <c r="M3" s="565" t="s">
        <v>201</v>
      </c>
      <c r="N3" s="565"/>
      <c r="O3" s="565"/>
      <c r="P3" s="565"/>
      <c r="Q3" s="495"/>
      <c r="R3" s="495"/>
      <c r="S3" s="495"/>
      <c r="T3" s="495"/>
      <c r="U3" s="496"/>
      <c r="V3" s="555" t="s">
        <v>276</v>
      </c>
      <c r="W3" s="556"/>
      <c r="X3" s="564"/>
      <c r="Y3" s="564"/>
      <c r="Z3" s="564"/>
      <c r="AA3" s="564"/>
      <c r="AB3" s="15"/>
      <c r="AC3" s="16"/>
      <c r="AD3" s="17"/>
    </row>
    <row r="4" spans="1:30" s="24" customFormat="1" ht="35.25" customHeight="1">
      <c r="A4" s="544" t="s">
        <v>213</v>
      </c>
      <c r="B4" s="545"/>
      <c r="C4" s="546"/>
      <c r="D4" s="508"/>
      <c r="E4" s="508"/>
      <c r="F4" s="508"/>
      <c r="G4" s="509"/>
      <c r="H4" s="510" t="s">
        <v>264</v>
      </c>
      <c r="I4" s="512"/>
      <c r="J4" s="597"/>
      <c r="K4" s="598"/>
      <c r="L4" s="598"/>
      <c r="M4" s="598"/>
      <c r="N4" s="598"/>
      <c r="O4" s="598"/>
      <c r="P4" s="598"/>
      <c r="Q4" s="598"/>
      <c r="R4" s="598"/>
      <c r="S4" s="598"/>
      <c r="T4" s="598"/>
      <c r="U4" s="598"/>
      <c r="V4" s="544" t="s">
        <v>44</v>
      </c>
      <c r="W4" s="545"/>
      <c r="X4" s="563">
        <f>SUM(I38,I12,I30,X20,X32)</f>
        <v>0</v>
      </c>
      <c r="Y4" s="563"/>
      <c r="Z4" s="563"/>
      <c r="AA4" s="563"/>
      <c r="AB4" s="15"/>
      <c r="AC4" s="16"/>
      <c r="AD4" s="17"/>
    </row>
    <row r="5" spans="1:30" ht="9.6" customHeight="1">
      <c r="AC5" s="68"/>
      <c r="AD5" s="69"/>
    </row>
    <row r="6" spans="1:30" ht="13.9" customHeight="1" thickBot="1">
      <c r="A6" s="280" t="s">
        <v>93</v>
      </c>
      <c r="B6" s="26"/>
      <c r="C6" s="27"/>
      <c r="D6" s="27"/>
      <c r="E6" s="28"/>
      <c r="F6" s="28"/>
      <c r="G6" s="66"/>
      <c r="H6" s="66"/>
      <c r="I6" s="26"/>
      <c r="J6" s="26"/>
      <c r="K6" s="26"/>
      <c r="L6" s="26"/>
      <c r="N6" s="280" t="s">
        <v>191</v>
      </c>
      <c r="O6" s="25"/>
      <c r="P6" s="26"/>
      <c r="Q6" s="26"/>
      <c r="R6" s="27"/>
      <c r="S6" s="27"/>
      <c r="T6" s="28"/>
      <c r="U6" s="28"/>
      <c r="V6" s="31"/>
      <c r="W6" s="32"/>
      <c r="Y6" s="82"/>
      <c r="Z6" s="26"/>
      <c r="AA6" s="82" t="str">
        <f>【表紙】!$X$5</f>
        <v>令和６年（６月１日以降）①</v>
      </c>
      <c r="AB6" s="68"/>
      <c r="AC6" s="69"/>
    </row>
    <row r="7" spans="1:30" s="26" customFormat="1" ht="13.9" customHeight="1">
      <c r="A7" s="547" t="s">
        <v>46</v>
      </c>
      <c r="B7" s="548"/>
      <c r="C7" s="549"/>
      <c r="D7" s="550" t="s">
        <v>218</v>
      </c>
      <c r="E7" s="532"/>
      <c r="F7" s="167" t="s">
        <v>188</v>
      </c>
      <c r="G7" s="553" t="s">
        <v>217</v>
      </c>
      <c r="H7" s="554"/>
      <c r="I7" s="245" t="s">
        <v>277</v>
      </c>
      <c r="J7" s="246" t="s">
        <v>343</v>
      </c>
      <c r="K7" s="246" t="s">
        <v>510</v>
      </c>
      <c r="L7" s="246" t="s">
        <v>511</v>
      </c>
      <c r="M7" s="35"/>
      <c r="N7" s="547" t="s">
        <v>46</v>
      </c>
      <c r="O7" s="548"/>
      <c r="P7" s="548"/>
      <c r="Q7" s="548"/>
      <c r="R7" s="575"/>
      <c r="S7" s="531" t="s">
        <v>218</v>
      </c>
      <c r="T7" s="532"/>
      <c r="U7" s="525" t="s">
        <v>188</v>
      </c>
      <c r="V7" s="526"/>
      <c r="W7" s="181" t="s">
        <v>217</v>
      </c>
      <c r="X7" s="245" t="s">
        <v>277</v>
      </c>
      <c r="Y7" s="246" t="s">
        <v>343</v>
      </c>
      <c r="Z7" s="246" t="s">
        <v>510</v>
      </c>
      <c r="AA7" s="246" t="s">
        <v>511</v>
      </c>
      <c r="AB7" s="30"/>
      <c r="AC7" s="34"/>
    </row>
    <row r="8" spans="1:30" s="26" customFormat="1" ht="13.9" customHeight="1">
      <c r="A8" s="288"/>
      <c r="B8" s="182" t="s">
        <v>247</v>
      </c>
      <c r="C8" s="186" t="s">
        <v>326</v>
      </c>
      <c r="D8" s="517">
        <v>4200</v>
      </c>
      <c r="E8" s="518"/>
      <c r="F8" s="165">
        <v>1600</v>
      </c>
      <c r="G8" s="615">
        <f>SUM(D8-F8)</f>
        <v>2600</v>
      </c>
      <c r="H8" s="560"/>
      <c r="I8" s="36"/>
      <c r="J8" s="36"/>
      <c r="K8" s="394" t="s">
        <v>490</v>
      </c>
      <c r="L8" s="399" t="s">
        <v>488</v>
      </c>
      <c r="M8" s="30"/>
      <c r="N8" s="233"/>
      <c r="O8" s="524" t="s">
        <v>94</v>
      </c>
      <c r="P8" s="524"/>
      <c r="Q8" s="524"/>
      <c r="R8" s="169" t="s">
        <v>267</v>
      </c>
      <c r="S8" s="517">
        <v>5750</v>
      </c>
      <c r="T8" s="518"/>
      <c r="U8" s="527">
        <v>2450</v>
      </c>
      <c r="V8" s="528"/>
      <c r="W8" s="125">
        <f t="shared" ref="W8:W16" si="0">SUM(S8-U8)</f>
        <v>3300</v>
      </c>
      <c r="X8" s="36"/>
      <c r="Y8" s="36"/>
      <c r="Z8" s="394" t="s">
        <v>490</v>
      </c>
      <c r="AA8" s="393" t="s">
        <v>488</v>
      </c>
      <c r="AB8" s="30"/>
      <c r="AC8" s="34"/>
    </row>
    <row r="9" spans="1:30" s="26" customFormat="1" ht="13.9" customHeight="1">
      <c r="A9" s="289"/>
      <c r="B9" s="170" t="s">
        <v>248</v>
      </c>
      <c r="C9" s="184" t="s">
        <v>324</v>
      </c>
      <c r="D9" s="515">
        <v>7300</v>
      </c>
      <c r="E9" s="516"/>
      <c r="F9" s="164">
        <v>3050</v>
      </c>
      <c r="G9" s="535">
        <f>SUM(D9-F9)</f>
        <v>4250</v>
      </c>
      <c r="H9" s="516"/>
      <c r="I9" s="37"/>
      <c r="J9" s="37"/>
      <c r="K9" s="394" t="s">
        <v>490</v>
      </c>
      <c r="L9" s="394" t="s">
        <v>488</v>
      </c>
      <c r="M9" s="30"/>
      <c r="N9" s="234"/>
      <c r="O9" s="523" t="s">
        <v>95</v>
      </c>
      <c r="P9" s="523"/>
      <c r="Q9" s="523"/>
      <c r="R9" s="217" t="s">
        <v>267</v>
      </c>
      <c r="S9" s="515">
        <v>4350</v>
      </c>
      <c r="T9" s="516"/>
      <c r="U9" s="529">
        <v>1750</v>
      </c>
      <c r="V9" s="530"/>
      <c r="W9" s="54">
        <f t="shared" si="0"/>
        <v>2600</v>
      </c>
      <c r="X9" s="37"/>
      <c r="Y9" s="37"/>
      <c r="Z9" s="394" t="s">
        <v>490</v>
      </c>
      <c r="AA9" s="394" t="s">
        <v>488</v>
      </c>
      <c r="AB9" s="30"/>
      <c r="AC9" s="34"/>
    </row>
    <row r="10" spans="1:30" s="26" customFormat="1" ht="13.9" customHeight="1">
      <c r="A10" s="234"/>
      <c r="B10" s="170" t="s">
        <v>249</v>
      </c>
      <c r="C10" s="184" t="s">
        <v>327</v>
      </c>
      <c r="D10" s="515">
        <v>5050</v>
      </c>
      <c r="E10" s="516"/>
      <c r="F10" s="164">
        <v>3300</v>
      </c>
      <c r="G10" s="595">
        <f>SUM(D10-F10)</f>
        <v>1750</v>
      </c>
      <c r="H10" s="596"/>
      <c r="I10" s="37"/>
      <c r="J10" s="37"/>
      <c r="K10" s="394" t="s">
        <v>490</v>
      </c>
      <c r="L10" s="400" t="s">
        <v>488</v>
      </c>
      <c r="M10" s="30"/>
      <c r="N10" s="175" t="s">
        <v>349</v>
      </c>
      <c r="O10" s="523" t="s">
        <v>96</v>
      </c>
      <c r="P10" s="523"/>
      <c r="Q10" s="523"/>
      <c r="R10" s="184" t="s">
        <v>360</v>
      </c>
      <c r="S10" s="515">
        <v>1950</v>
      </c>
      <c r="T10" s="516"/>
      <c r="U10" s="529">
        <v>1400</v>
      </c>
      <c r="V10" s="530"/>
      <c r="W10" s="54">
        <f t="shared" si="0"/>
        <v>550</v>
      </c>
      <c r="X10" s="37"/>
      <c r="Y10" s="37"/>
      <c r="Z10" s="394" t="s">
        <v>490</v>
      </c>
      <c r="AA10" s="394" t="s">
        <v>488</v>
      </c>
      <c r="AB10" s="30"/>
      <c r="AC10" s="34"/>
    </row>
    <row r="11" spans="1:30" s="26" customFormat="1" ht="13.9" customHeight="1" thickBot="1">
      <c r="A11" s="240"/>
      <c r="B11" s="287"/>
      <c r="C11" s="287"/>
      <c r="D11" s="537"/>
      <c r="E11" s="538"/>
      <c r="F11" s="261"/>
      <c r="G11" s="590"/>
      <c r="H11" s="538"/>
      <c r="I11" s="38"/>
      <c r="J11" s="38"/>
      <c r="K11" s="38"/>
      <c r="L11" s="38"/>
      <c r="M11" s="30"/>
      <c r="N11" s="234"/>
      <c r="O11" s="523" t="s">
        <v>97</v>
      </c>
      <c r="P11" s="523"/>
      <c r="Q11" s="523"/>
      <c r="R11" s="217" t="s">
        <v>267</v>
      </c>
      <c r="S11" s="515">
        <v>4300</v>
      </c>
      <c r="T11" s="516"/>
      <c r="U11" s="529">
        <v>2100</v>
      </c>
      <c r="V11" s="530"/>
      <c r="W11" s="54">
        <f t="shared" si="0"/>
        <v>2200</v>
      </c>
      <c r="X11" s="37"/>
      <c r="Y11" s="37"/>
      <c r="Z11" s="394" t="s">
        <v>490</v>
      </c>
      <c r="AA11" s="394" t="s">
        <v>488</v>
      </c>
      <c r="AB11" s="30"/>
      <c r="AC11" s="34"/>
    </row>
    <row r="12" spans="1:30" s="26" customFormat="1" ht="13.9" customHeight="1" thickTop="1" thickBot="1">
      <c r="A12" s="268"/>
      <c r="B12" s="180" t="s">
        <v>180</v>
      </c>
      <c r="C12" s="243"/>
      <c r="D12" s="571">
        <f>SUM(D8:E11)</f>
        <v>16550</v>
      </c>
      <c r="E12" s="570"/>
      <c r="F12" s="56">
        <f>SUM(F8:F11)</f>
        <v>7950</v>
      </c>
      <c r="G12" s="569">
        <f>SUM(G8:H11)</f>
        <v>8600</v>
      </c>
      <c r="H12" s="570"/>
      <c r="I12" s="58">
        <f>SUM(I8:I11)</f>
        <v>0</v>
      </c>
      <c r="J12" s="58">
        <f>SUM(J8:J11)</f>
        <v>0</v>
      </c>
      <c r="K12" s="58">
        <f>COUNTIF(K8:K11,"○")</f>
        <v>0</v>
      </c>
      <c r="L12" s="58">
        <f>COUNTIF(L8:L11,"○")</f>
        <v>3</v>
      </c>
      <c r="M12" s="30"/>
      <c r="N12" s="234"/>
      <c r="O12" s="523" t="s">
        <v>98</v>
      </c>
      <c r="P12" s="523"/>
      <c r="Q12" s="523"/>
      <c r="R12" s="217" t="s">
        <v>267</v>
      </c>
      <c r="S12" s="515">
        <v>3600</v>
      </c>
      <c r="T12" s="516"/>
      <c r="U12" s="529">
        <v>1600</v>
      </c>
      <c r="V12" s="530"/>
      <c r="W12" s="54">
        <f>SUM(S12-U12)</f>
        <v>2000</v>
      </c>
      <c r="X12" s="37"/>
      <c r="Y12" s="37"/>
      <c r="Z12" s="394" t="s">
        <v>490</v>
      </c>
      <c r="AA12" s="394" t="s">
        <v>488</v>
      </c>
      <c r="AB12" s="30"/>
      <c r="AC12" s="34"/>
    </row>
    <row r="13" spans="1:30" s="26" customFormat="1" ht="13.9" customHeight="1">
      <c r="A13" s="120"/>
      <c r="M13" s="30"/>
      <c r="N13" s="175" t="s">
        <v>170</v>
      </c>
      <c r="O13" s="523" t="s">
        <v>99</v>
      </c>
      <c r="P13" s="523"/>
      <c r="Q13" s="523"/>
      <c r="R13" s="184" t="s">
        <v>270</v>
      </c>
      <c r="S13" s="515">
        <v>500</v>
      </c>
      <c r="T13" s="516"/>
      <c r="U13" s="529">
        <v>500</v>
      </c>
      <c r="V13" s="530"/>
      <c r="W13" s="54">
        <f t="shared" si="0"/>
        <v>0</v>
      </c>
      <c r="X13" s="37"/>
      <c r="Y13" s="37"/>
      <c r="Z13" s="394" t="s">
        <v>490</v>
      </c>
      <c r="AA13" s="394" t="s">
        <v>490</v>
      </c>
      <c r="AB13" s="30"/>
      <c r="AC13" s="34"/>
    </row>
    <row r="14" spans="1:30" s="26" customFormat="1" ht="13.9" customHeight="1" thickBot="1">
      <c r="A14" s="297" t="s">
        <v>92</v>
      </c>
      <c r="C14" s="27"/>
      <c r="D14" s="27"/>
      <c r="E14" s="28"/>
      <c r="F14" s="28"/>
      <c r="G14" s="28"/>
      <c r="H14" s="28"/>
      <c r="I14" s="29"/>
      <c r="J14" s="29"/>
      <c r="K14" s="29"/>
      <c r="L14" s="29"/>
      <c r="M14" s="30"/>
      <c r="N14" s="175" t="s">
        <v>170</v>
      </c>
      <c r="O14" s="523" t="s">
        <v>309</v>
      </c>
      <c r="P14" s="523"/>
      <c r="Q14" s="523"/>
      <c r="R14" s="184" t="s">
        <v>270</v>
      </c>
      <c r="S14" s="515">
        <v>1350</v>
      </c>
      <c r="T14" s="516"/>
      <c r="U14" s="529">
        <v>1350</v>
      </c>
      <c r="V14" s="530"/>
      <c r="W14" s="54">
        <f t="shared" si="0"/>
        <v>0</v>
      </c>
      <c r="X14" s="37"/>
      <c r="Y14" s="37"/>
      <c r="Z14" s="394" t="s">
        <v>490</v>
      </c>
      <c r="AA14" s="394" t="s">
        <v>490</v>
      </c>
      <c r="AB14" s="30"/>
      <c r="AC14" s="34"/>
    </row>
    <row r="15" spans="1:30" s="26" customFormat="1" ht="13.9" customHeight="1">
      <c r="A15" s="547" t="s">
        <v>46</v>
      </c>
      <c r="B15" s="548"/>
      <c r="C15" s="549"/>
      <c r="D15" s="550" t="s">
        <v>218</v>
      </c>
      <c r="E15" s="532"/>
      <c r="F15" s="167" t="s">
        <v>188</v>
      </c>
      <c r="G15" s="553" t="s">
        <v>217</v>
      </c>
      <c r="H15" s="554"/>
      <c r="I15" s="245" t="s">
        <v>277</v>
      </c>
      <c r="J15" s="246" t="s">
        <v>343</v>
      </c>
      <c r="K15" s="246" t="s">
        <v>510</v>
      </c>
      <c r="L15" s="246" t="s">
        <v>511</v>
      </c>
      <c r="M15" s="30"/>
      <c r="N15" s="175" t="s">
        <v>170</v>
      </c>
      <c r="O15" s="616" t="s">
        <v>100</v>
      </c>
      <c r="P15" s="616"/>
      <c r="Q15" s="616"/>
      <c r="R15" s="184" t="s">
        <v>270</v>
      </c>
      <c r="S15" s="515">
        <v>850</v>
      </c>
      <c r="T15" s="516"/>
      <c r="U15" s="529">
        <v>850</v>
      </c>
      <c r="V15" s="530"/>
      <c r="W15" s="54">
        <f t="shared" si="0"/>
        <v>0</v>
      </c>
      <c r="X15" s="37"/>
      <c r="Y15" s="37"/>
      <c r="Z15" s="394" t="s">
        <v>490</v>
      </c>
      <c r="AA15" s="394" t="s">
        <v>490</v>
      </c>
      <c r="AB15" s="30"/>
      <c r="AC15" s="34"/>
    </row>
    <row r="16" spans="1:30" s="26" customFormat="1" ht="13.9" customHeight="1">
      <c r="A16" s="213" t="s">
        <v>285</v>
      </c>
      <c r="B16" s="182" t="s">
        <v>283</v>
      </c>
      <c r="C16" s="214" t="s">
        <v>316</v>
      </c>
      <c r="D16" s="517">
        <v>2150</v>
      </c>
      <c r="E16" s="518"/>
      <c r="F16" s="201">
        <v>2150</v>
      </c>
      <c r="G16" s="599">
        <f>SUM(D16-F16)</f>
        <v>0</v>
      </c>
      <c r="H16" s="600"/>
      <c r="I16" s="36"/>
      <c r="J16" s="36"/>
      <c r="K16" s="394" t="s">
        <v>490</v>
      </c>
      <c r="L16" s="394" t="s">
        <v>490</v>
      </c>
      <c r="M16" s="30"/>
      <c r="N16" s="175" t="s">
        <v>170</v>
      </c>
      <c r="O16" s="523" t="s">
        <v>101</v>
      </c>
      <c r="P16" s="523"/>
      <c r="Q16" s="523"/>
      <c r="R16" s="184" t="s">
        <v>270</v>
      </c>
      <c r="S16" s="515">
        <v>650</v>
      </c>
      <c r="T16" s="516"/>
      <c r="U16" s="529">
        <v>650</v>
      </c>
      <c r="V16" s="530"/>
      <c r="W16" s="54">
        <f t="shared" si="0"/>
        <v>0</v>
      </c>
      <c r="X16" s="37"/>
      <c r="Y16" s="37"/>
      <c r="Z16" s="394" t="s">
        <v>490</v>
      </c>
      <c r="AA16" s="394" t="s">
        <v>490</v>
      </c>
      <c r="AB16" s="30"/>
      <c r="AC16" s="34"/>
    </row>
    <row r="17" spans="1:29" s="26" customFormat="1" ht="13.9" customHeight="1">
      <c r="A17" s="234"/>
      <c r="B17" s="170" t="s">
        <v>250</v>
      </c>
      <c r="C17" s="186" t="s">
        <v>326</v>
      </c>
      <c r="D17" s="515">
        <v>2400</v>
      </c>
      <c r="E17" s="516"/>
      <c r="F17" s="202">
        <v>1150</v>
      </c>
      <c r="G17" s="535">
        <f>SUM(D17-F17)</f>
        <v>1250</v>
      </c>
      <c r="H17" s="516"/>
      <c r="I17" s="37"/>
      <c r="J17" s="37"/>
      <c r="K17" s="394" t="s">
        <v>490</v>
      </c>
      <c r="L17" s="394" t="s">
        <v>488</v>
      </c>
      <c r="M17" s="30"/>
      <c r="N17" s="175" t="s">
        <v>170</v>
      </c>
      <c r="O17" s="523" t="s">
        <v>102</v>
      </c>
      <c r="P17" s="523"/>
      <c r="Q17" s="523"/>
      <c r="R17" s="184" t="s">
        <v>270</v>
      </c>
      <c r="S17" s="515">
        <v>900</v>
      </c>
      <c r="T17" s="516"/>
      <c r="U17" s="529">
        <v>900</v>
      </c>
      <c r="V17" s="530"/>
      <c r="W17" s="54">
        <f>SUM(S17-U17)</f>
        <v>0</v>
      </c>
      <c r="X17" s="37"/>
      <c r="Y17" s="37"/>
      <c r="Z17" s="394" t="s">
        <v>490</v>
      </c>
      <c r="AA17" s="394" t="s">
        <v>490</v>
      </c>
      <c r="AB17" s="30"/>
      <c r="AC17" s="34"/>
    </row>
    <row r="18" spans="1:29" s="26" customFormat="1" ht="13.9" customHeight="1">
      <c r="A18" s="174" t="s">
        <v>185</v>
      </c>
      <c r="B18" s="172" t="s">
        <v>251</v>
      </c>
      <c r="C18" s="184" t="s">
        <v>345</v>
      </c>
      <c r="D18" s="515">
        <v>3650</v>
      </c>
      <c r="E18" s="516"/>
      <c r="F18" s="202">
        <v>2600</v>
      </c>
      <c r="G18" s="535">
        <f>SUM(D18-F18)</f>
        <v>1050</v>
      </c>
      <c r="H18" s="516"/>
      <c r="I18" s="37"/>
      <c r="J18" s="37"/>
      <c r="K18" s="394" t="s">
        <v>490</v>
      </c>
      <c r="L18" s="394" t="s">
        <v>488</v>
      </c>
      <c r="M18" s="30"/>
      <c r="N18" s="234"/>
      <c r="O18" s="539"/>
      <c r="P18" s="539"/>
      <c r="Q18" s="539"/>
      <c r="R18" s="292"/>
      <c r="S18" s="579"/>
      <c r="T18" s="580"/>
      <c r="U18" s="521"/>
      <c r="V18" s="522"/>
      <c r="W18" s="284"/>
      <c r="X18" s="37"/>
      <c r="Y18" s="37"/>
      <c r="Z18" s="37"/>
      <c r="AA18" s="37"/>
      <c r="AC18" s="43"/>
    </row>
    <row r="19" spans="1:29" s="26" customFormat="1" ht="13.9" customHeight="1" thickBot="1">
      <c r="A19" s="175" t="s">
        <v>170</v>
      </c>
      <c r="B19" s="170" t="s">
        <v>252</v>
      </c>
      <c r="C19" s="215" t="s">
        <v>270</v>
      </c>
      <c r="D19" s="515">
        <v>700</v>
      </c>
      <c r="E19" s="516"/>
      <c r="F19" s="202">
        <v>700</v>
      </c>
      <c r="G19" s="586">
        <f>SUM(D19-F19)</f>
        <v>0</v>
      </c>
      <c r="H19" s="587"/>
      <c r="I19" s="37"/>
      <c r="J19" s="37"/>
      <c r="K19" s="394" t="s">
        <v>490</v>
      </c>
      <c r="L19" s="394" t="s">
        <v>490</v>
      </c>
      <c r="M19" s="30"/>
      <c r="N19" s="240"/>
      <c r="O19" s="543"/>
      <c r="P19" s="543"/>
      <c r="Q19" s="543"/>
      <c r="R19" s="260"/>
      <c r="S19" s="537"/>
      <c r="T19" s="538"/>
      <c r="U19" s="513"/>
      <c r="V19" s="514"/>
      <c r="W19" s="262"/>
      <c r="X19" s="38"/>
      <c r="Y19" s="38"/>
      <c r="Z19" s="38"/>
      <c r="AA19" s="38"/>
      <c r="AC19" s="43"/>
    </row>
    <row r="20" spans="1:29" s="26" customFormat="1" ht="13.9" customHeight="1" thickTop="1" thickBot="1">
      <c r="A20" s="175" t="s">
        <v>170</v>
      </c>
      <c r="B20" s="172" t="s">
        <v>253</v>
      </c>
      <c r="C20" s="215" t="s">
        <v>333</v>
      </c>
      <c r="D20" s="515">
        <v>200</v>
      </c>
      <c r="E20" s="516"/>
      <c r="F20" s="203">
        <v>200</v>
      </c>
      <c r="G20" s="586">
        <f>SUM(D20-F20)</f>
        <v>0</v>
      </c>
      <c r="H20" s="587"/>
      <c r="I20" s="37"/>
      <c r="J20" s="37"/>
      <c r="K20" s="394" t="s">
        <v>490</v>
      </c>
      <c r="L20" s="394" t="s">
        <v>490</v>
      </c>
      <c r="M20" s="30"/>
      <c r="N20" s="237"/>
      <c r="O20" s="536" t="s">
        <v>266</v>
      </c>
      <c r="P20" s="536" t="s">
        <v>181</v>
      </c>
      <c r="Q20" s="536"/>
      <c r="R20" s="238"/>
      <c r="S20" s="533">
        <f>SUM(S8:T19)</f>
        <v>24200</v>
      </c>
      <c r="T20" s="534"/>
      <c r="U20" s="519">
        <f>SUM(U8:V19)</f>
        <v>13550</v>
      </c>
      <c r="V20" s="520"/>
      <c r="W20" s="57">
        <f>SUM(W8:W18)</f>
        <v>10650</v>
      </c>
      <c r="X20" s="58">
        <f>SUM(X8:X18)</f>
        <v>0</v>
      </c>
      <c r="Y20" s="58">
        <f>SUM(Y8:Y18)</f>
        <v>0</v>
      </c>
      <c r="Z20" s="58">
        <f>COUNTIF(Z8:Z19,"○")</f>
        <v>0</v>
      </c>
      <c r="AA20" s="58">
        <f>COUNTIF(AA8:AA19,"○")</f>
        <v>5</v>
      </c>
      <c r="AB20" s="30"/>
      <c r="AC20" s="34"/>
    </row>
    <row r="21" spans="1:29" s="26" customFormat="1" ht="13.9" customHeight="1">
      <c r="A21" s="175" t="s">
        <v>170</v>
      </c>
      <c r="B21" s="172" t="s">
        <v>254</v>
      </c>
      <c r="C21" s="215" t="s">
        <v>270</v>
      </c>
      <c r="D21" s="515">
        <v>500</v>
      </c>
      <c r="E21" s="516"/>
      <c r="F21" s="203">
        <v>500</v>
      </c>
      <c r="G21" s="586">
        <f t="shared" ref="G21:G27" si="1">SUM(D21-F21)</f>
        <v>0</v>
      </c>
      <c r="H21" s="587"/>
      <c r="I21" s="37"/>
      <c r="J21" s="37"/>
      <c r="K21" s="394" t="s">
        <v>490</v>
      </c>
      <c r="L21" s="394" t="s">
        <v>490</v>
      </c>
      <c r="M21" s="30"/>
      <c r="Z21" s="41"/>
      <c r="AA21" s="41"/>
      <c r="AB21" s="30"/>
      <c r="AC21" s="34"/>
    </row>
    <row r="22" spans="1:29" s="26" customFormat="1" ht="13.9" customHeight="1" thickBot="1">
      <c r="A22" s="175" t="s">
        <v>170</v>
      </c>
      <c r="B22" s="172" t="s">
        <v>255</v>
      </c>
      <c r="C22" s="215" t="s">
        <v>270</v>
      </c>
      <c r="D22" s="515">
        <v>400</v>
      </c>
      <c r="E22" s="516"/>
      <c r="F22" s="202">
        <v>400</v>
      </c>
      <c r="G22" s="586">
        <f t="shared" si="1"/>
        <v>0</v>
      </c>
      <c r="H22" s="587"/>
      <c r="I22" s="37"/>
      <c r="J22" s="37"/>
      <c r="K22" s="394" t="s">
        <v>490</v>
      </c>
      <c r="L22" s="394" t="s">
        <v>490</v>
      </c>
      <c r="M22" s="30"/>
      <c r="N22" s="280" t="s">
        <v>193</v>
      </c>
      <c r="P22" s="27"/>
      <c r="Q22" s="27"/>
      <c r="R22" s="28"/>
      <c r="S22" s="28"/>
      <c r="T22" s="31"/>
      <c r="U22" s="32"/>
      <c r="V22" s="28"/>
      <c r="W22" s="66"/>
      <c r="Z22" s="41"/>
      <c r="AA22" s="41"/>
      <c r="AB22" s="30"/>
      <c r="AC22" s="34"/>
    </row>
    <row r="23" spans="1:29" s="71" customFormat="1" ht="13.9" customHeight="1">
      <c r="A23" s="175" t="s">
        <v>170</v>
      </c>
      <c r="B23" s="172" t="s">
        <v>89</v>
      </c>
      <c r="C23" s="215" t="s">
        <v>270</v>
      </c>
      <c r="D23" s="515">
        <v>350</v>
      </c>
      <c r="E23" s="516"/>
      <c r="F23" s="202">
        <v>350</v>
      </c>
      <c r="G23" s="586">
        <f t="shared" si="1"/>
        <v>0</v>
      </c>
      <c r="H23" s="587"/>
      <c r="I23" s="37"/>
      <c r="J23" s="37"/>
      <c r="K23" s="394" t="s">
        <v>490</v>
      </c>
      <c r="L23" s="394" t="s">
        <v>490</v>
      </c>
      <c r="M23" s="35"/>
      <c r="N23" s="547" t="s">
        <v>46</v>
      </c>
      <c r="O23" s="548"/>
      <c r="P23" s="548"/>
      <c r="Q23" s="548"/>
      <c r="R23" s="575"/>
      <c r="S23" s="531" t="s">
        <v>218</v>
      </c>
      <c r="T23" s="532"/>
      <c r="U23" s="525" t="s">
        <v>188</v>
      </c>
      <c r="V23" s="526"/>
      <c r="W23" s="181" t="s">
        <v>217</v>
      </c>
      <c r="X23" s="245" t="s">
        <v>277</v>
      </c>
      <c r="Y23" s="246" t="s">
        <v>343</v>
      </c>
      <c r="Z23" s="246" t="s">
        <v>510</v>
      </c>
      <c r="AA23" s="246" t="s">
        <v>511</v>
      </c>
      <c r="AB23" s="30"/>
      <c r="AC23" s="34"/>
    </row>
    <row r="24" spans="1:29" s="71" customFormat="1" ht="13.9" customHeight="1">
      <c r="A24" s="175" t="s">
        <v>170</v>
      </c>
      <c r="B24" s="172" t="s">
        <v>90</v>
      </c>
      <c r="C24" s="184" t="s">
        <v>324</v>
      </c>
      <c r="D24" s="515">
        <v>300</v>
      </c>
      <c r="E24" s="516"/>
      <c r="F24" s="208">
        <v>300</v>
      </c>
      <c r="G24" s="586">
        <f t="shared" si="1"/>
        <v>0</v>
      </c>
      <c r="H24" s="587"/>
      <c r="I24" s="37"/>
      <c r="J24" s="37"/>
      <c r="K24" s="394" t="s">
        <v>490</v>
      </c>
      <c r="L24" s="394" t="s">
        <v>490</v>
      </c>
      <c r="M24" s="117"/>
      <c r="N24" s="175" t="s">
        <v>170</v>
      </c>
      <c r="O24" s="617" t="s">
        <v>206</v>
      </c>
      <c r="P24" s="617" t="s">
        <v>103</v>
      </c>
      <c r="Q24" s="617"/>
      <c r="R24" s="169" t="s">
        <v>322</v>
      </c>
      <c r="S24" s="517">
        <v>2100</v>
      </c>
      <c r="T24" s="518"/>
      <c r="U24" s="527">
        <v>2100</v>
      </c>
      <c r="V24" s="528"/>
      <c r="W24" s="125">
        <f>SUM(S24-U24)</f>
        <v>0</v>
      </c>
      <c r="X24" s="36"/>
      <c r="Y24" s="36"/>
      <c r="Z24" s="394" t="s">
        <v>490</v>
      </c>
      <c r="AA24" s="394" t="s">
        <v>490</v>
      </c>
      <c r="AB24" s="30"/>
      <c r="AC24" s="34"/>
    </row>
    <row r="25" spans="1:29" s="26" customFormat="1" ht="13.9" customHeight="1">
      <c r="A25" s="175" t="s">
        <v>170</v>
      </c>
      <c r="B25" s="172" t="s">
        <v>380</v>
      </c>
      <c r="C25" s="184" t="s">
        <v>324</v>
      </c>
      <c r="D25" s="515">
        <v>650</v>
      </c>
      <c r="E25" s="516"/>
      <c r="F25" s="208">
        <v>650</v>
      </c>
      <c r="G25" s="586">
        <f t="shared" si="1"/>
        <v>0</v>
      </c>
      <c r="H25" s="587"/>
      <c r="I25" s="37"/>
      <c r="J25" s="37"/>
      <c r="K25" s="394" t="s">
        <v>490</v>
      </c>
      <c r="L25" s="394" t="s">
        <v>490</v>
      </c>
      <c r="M25" s="117"/>
      <c r="N25" s="175" t="s">
        <v>170</v>
      </c>
      <c r="O25" s="610" t="s">
        <v>372</v>
      </c>
      <c r="P25" s="610" t="s">
        <v>103</v>
      </c>
      <c r="Q25" s="610"/>
      <c r="R25" s="184" t="s">
        <v>270</v>
      </c>
      <c r="S25" s="515">
        <v>1250</v>
      </c>
      <c r="T25" s="516"/>
      <c r="U25" s="529">
        <v>1250</v>
      </c>
      <c r="V25" s="530"/>
      <c r="W25" s="54">
        <f t="shared" ref="W25:W30" si="2">SUM(S25-U25)</f>
        <v>0</v>
      </c>
      <c r="X25" s="37"/>
      <c r="Y25" s="37"/>
      <c r="Z25" s="394" t="s">
        <v>490</v>
      </c>
      <c r="AA25" s="394" t="s">
        <v>490</v>
      </c>
      <c r="AB25" s="30"/>
      <c r="AC25" s="34"/>
    </row>
    <row r="26" spans="1:29" s="26" customFormat="1" ht="13.9" customHeight="1">
      <c r="A26" s="175" t="s">
        <v>170</v>
      </c>
      <c r="B26" s="172" t="s">
        <v>381</v>
      </c>
      <c r="C26" s="215" t="s">
        <v>270</v>
      </c>
      <c r="D26" s="515">
        <v>800</v>
      </c>
      <c r="E26" s="516"/>
      <c r="F26" s="208">
        <v>800</v>
      </c>
      <c r="G26" s="586">
        <f t="shared" si="1"/>
        <v>0</v>
      </c>
      <c r="H26" s="587"/>
      <c r="I26" s="37"/>
      <c r="J26" s="37"/>
      <c r="K26" s="394" t="s">
        <v>490</v>
      </c>
      <c r="L26" s="394" t="s">
        <v>490</v>
      </c>
      <c r="M26" s="117"/>
      <c r="N26" s="175" t="s">
        <v>170</v>
      </c>
      <c r="O26" s="610" t="s">
        <v>373</v>
      </c>
      <c r="P26" s="610" t="s">
        <v>104</v>
      </c>
      <c r="Q26" s="610"/>
      <c r="R26" s="184" t="s">
        <v>324</v>
      </c>
      <c r="S26" s="515">
        <v>2150</v>
      </c>
      <c r="T26" s="516"/>
      <c r="U26" s="529">
        <v>2150</v>
      </c>
      <c r="V26" s="530"/>
      <c r="W26" s="54">
        <f t="shared" si="2"/>
        <v>0</v>
      </c>
      <c r="X26" s="37"/>
      <c r="Y26" s="37"/>
      <c r="Z26" s="394" t="s">
        <v>490</v>
      </c>
      <c r="AA26" s="394" t="s">
        <v>490</v>
      </c>
    </row>
    <row r="27" spans="1:29" s="26" customFormat="1" ht="13.9" customHeight="1">
      <c r="A27" s="175" t="s">
        <v>170</v>
      </c>
      <c r="B27" s="172" t="s">
        <v>91</v>
      </c>
      <c r="C27" s="184" t="s">
        <v>345</v>
      </c>
      <c r="D27" s="515">
        <v>2000</v>
      </c>
      <c r="E27" s="516"/>
      <c r="F27" s="202">
        <v>2000</v>
      </c>
      <c r="G27" s="586">
        <f t="shared" si="1"/>
        <v>0</v>
      </c>
      <c r="H27" s="587"/>
      <c r="I27" s="37"/>
      <c r="J27" s="37"/>
      <c r="K27" s="394" t="s">
        <v>490</v>
      </c>
      <c r="L27" s="394" t="s">
        <v>490</v>
      </c>
      <c r="M27" s="117"/>
      <c r="N27" s="175" t="s">
        <v>170</v>
      </c>
      <c r="O27" s="610" t="s">
        <v>311</v>
      </c>
      <c r="P27" s="610" t="s">
        <v>50</v>
      </c>
      <c r="Q27" s="610"/>
      <c r="R27" s="184" t="s">
        <v>327</v>
      </c>
      <c r="S27" s="515">
        <v>850</v>
      </c>
      <c r="T27" s="516"/>
      <c r="U27" s="529">
        <v>850</v>
      </c>
      <c r="V27" s="530"/>
      <c r="W27" s="54">
        <f t="shared" si="2"/>
        <v>0</v>
      </c>
      <c r="X27" s="37"/>
      <c r="Y27" s="37"/>
      <c r="Z27" s="394" t="s">
        <v>490</v>
      </c>
      <c r="AA27" s="394" t="s">
        <v>490</v>
      </c>
    </row>
    <row r="28" spans="1:29" s="26" customFormat="1" ht="13.9" customHeight="1">
      <c r="A28" s="291"/>
      <c r="B28" s="264"/>
      <c r="C28" s="293"/>
      <c r="D28" s="579"/>
      <c r="E28" s="580"/>
      <c r="F28" s="285"/>
      <c r="G28" s="607"/>
      <c r="H28" s="608"/>
      <c r="I28" s="37"/>
      <c r="J28" s="37"/>
      <c r="K28" s="37"/>
      <c r="L28" s="37"/>
      <c r="M28" s="117"/>
      <c r="N28" s="175" t="s">
        <v>170</v>
      </c>
      <c r="O28" s="610" t="s">
        <v>105</v>
      </c>
      <c r="P28" s="610" t="s">
        <v>50</v>
      </c>
      <c r="Q28" s="610"/>
      <c r="R28" s="184" t="s">
        <v>270</v>
      </c>
      <c r="S28" s="515">
        <v>450</v>
      </c>
      <c r="T28" s="516"/>
      <c r="U28" s="529">
        <v>450</v>
      </c>
      <c r="V28" s="530"/>
      <c r="W28" s="54">
        <f t="shared" si="2"/>
        <v>0</v>
      </c>
      <c r="X28" s="37"/>
      <c r="Y28" s="37"/>
      <c r="Z28" s="394" t="s">
        <v>490</v>
      </c>
      <c r="AA28" s="394" t="s">
        <v>490</v>
      </c>
    </row>
    <row r="29" spans="1:29" s="26" customFormat="1" ht="13.9" customHeight="1" thickBot="1">
      <c r="A29" s="294"/>
      <c r="B29" s="295"/>
      <c r="C29" s="266"/>
      <c r="D29" s="618"/>
      <c r="E29" s="538"/>
      <c r="F29" s="261"/>
      <c r="G29" s="590"/>
      <c r="H29" s="538"/>
      <c r="I29" s="38"/>
      <c r="J29" s="38"/>
      <c r="K29" s="38"/>
      <c r="L29" s="38"/>
      <c r="M29" s="117"/>
      <c r="N29" s="175" t="s">
        <v>170</v>
      </c>
      <c r="O29" s="610" t="s">
        <v>106</v>
      </c>
      <c r="P29" s="610" t="s">
        <v>50</v>
      </c>
      <c r="Q29" s="610"/>
      <c r="R29" s="216" t="s">
        <v>272</v>
      </c>
      <c r="S29" s="515">
        <v>550</v>
      </c>
      <c r="T29" s="516"/>
      <c r="U29" s="529">
        <v>550</v>
      </c>
      <c r="V29" s="530"/>
      <c r="W29" s="54">
        <f t="shared" si="2"/>
        <v>0</v>
      </c>
      <c r="X29" s="37"/>
      <c r="Y29" s="37"/>
      <c r="Z29" s="394" t="s">
        <v>490</v>
      </c>
      <c r="AA29" s="394" t="s">
        <v>490</v>
      </c>
    </row>
    <row r="30" spans="1:29" s="26" customFormat="1" ht="13.9" customHeight="1" thickTop="1" thickBot="1">
      <c r="A30" s="619" t="s">
        <v>300</v>
      </c>
      <c r="B30" s="536"/>
      <c r="C30" s="536"/>
      <c r="D30" s="604">
        <f>SUM(D16:E29)</f>
        <v>14100</v>
      </c>
      <c r="E30" s="534"/>
      <c r="F30" s="56">
        <f>SUM(F16:F29)</f>
        <v>11800</v>
      </c>
      <c r="G30" s="569">
        <f>SUM(G16:H29)</f>
        <v>2300</v>
      </c>
      <c r="H30" s="570"/>
      <c r="I30" s="58">
        <f>SUM(I16:I29)</f>
        <v>0</v>
      </c>
      <c r="J30" s="58">
        <f>SUM(J16:J29)</f>
        <v>0</v>
      </c>
      <c r="K30" s="58">
        <f>COUNTIF(K16:K29,"○")</f>
        <v>0</v>
      </c>
      <c r="L30" s="58">
        <f>COUNTIF(L16:L29,"○")</f>
        <v>2</v>
      </c>
      <c r="M30" s="117"/>
      <c r="N30" s="175" t="s">
        <v>170</v>
      </c>
      <c r="O30" s="610" t="s">
        <v>107</v>
      </c>
      <c r="P30" s="610" t="s">
        <v>50</v>
      </c>
      <c r="Q30" s="610"/>
      <c r="R30" s="184" t="s">
        <v>270</v>
      </c>
      <c r="S30" s="515">
        <v>900</v>
      </c>
      <c r="T30" s="516"/>
      <c r="U30" s="529">
        <v>900</v>
      </c>
      <c r="V30" s="530"/>
      <c r="W30" s="54">
        <f t="shared" si="2"/>
        <v>0</v>
      </c>
      <c r="X30" s="37"/>
      <c r="Y30" s="37"/>
      <c r="Z30" s="394" t="s">
        <v>490</v>
      </c>
      <c r="AA30" s="394" t="s">
        <v>490</v>
      </c>
    </row>
    <row r="31" spans="1:29" s="26" customFormat="1" ht="13.9" customHeight="1" thickBot="1">
      <c r="A31" s="120"/>
      <c r="M31" s="126"/>
      <c r="N31" s="240"/>
      <c r="O31" s="543"/>
      <c r="P31" s="543"/>
      <c r="Q31" s="543"/>
      <c r="R31" s="296"/>
      <c r="S31" s="537"/>
      <c r="T31" s="538"/>
      <c r="U31" s="513"/>
      <c r="V31" s="514"/>
      <c r="W31" s="276"/>
      <c r="X31" s="38"/>
      <c r="Y31" s="38"/>
      <c r="Z31" s="38"/>
      <c r="AA31" s="38"/>
    </row>
    <row r="32" spans="1:29" s="26" customFormat="1" ht="13.9" customHeight="1" thickTop="1" thickBot="1">
      <c r="A32" s="297" t="s">
        <v>192</v>
      </c>
      <c r="C32" s="27"/>
      <c r="D32" s="27"/>
      <c r="E32" s="28"/>
      <c r="F32" s="28"/>
      <c r="G32" s="66"/>
      <c r="H32" s="66"/>
      <c r="M32" s="30"/>
      <c r="N32" s="237"/>
      <c r="O32" s="536" t="s">
        <v>175</v>
      </c>
      <c r="P32" s="536"/>
      <c r="Q32" s="536"/>
      <c r="R32" s="238"/>
      <c r="S32" s="609">
        <f>SUM(S24:T31)</f>
        <v>8250</v>
      </c>
      <c r="T32" s="570"/>
      <c r="U32" s="519">
        <f>SUM(U24:V31)</f>
        <v>8250</v>
      </c>
      <c r="V32" s="520"/>
      <c r="W32" s="124">
        <f>SUM(W24:W31)</f>
        <v>0</v>
      </c>
      <c r="X32" s="58">
        <f>SUM(X24:X31)</f>
        <v>0</v>
      </c>
      <c r="Y32" s="58">
        <f>SUM(Y24:Y31)</f>
        <v>0</v>
      </c>
      <c r="Z32" s="58">
        <f>COUNTIF(Z24:Z31,"○")</f>
        <v>0</v>
      </c>
      <c r="AA32" s="58">
        <f>COUNTIF(AA24:AA31,"○")</f>
        <v>0</v>
      </c>
    </row>
    <row r="33" spans="1:27" s="26" customFormat="1" ht="13.9" customHeight="1">
      <c r="A33" s="547" t="s">
        <v>46</v>
      </c>
      <c r="B33" s="548"/>
      <c r="C33" s="549"/>
      <c r="D33" s="550" t="s">
        <v>218</v>
      </c>
      <c r="E33" s="532"/>
      <c r="F33" s="167" t="s">
        <v>188</v>
      </c>
      <c r="G33" s="553" t="s">
        <v>217</v>
      </c>
      <c r="H33" s="554"/>
      <c r="I33" s="245" t="s">
        <v>277</v>
      </c>
      <c r="J33" s="246" t="s">
        <v>343</v>
      </c>
      <c r="K33" s="246" t="s">
        <v>510</v>
      </c>
      <c r="L33" s="246" t="s">
        <v>511</v>
      </c>
      <c r="Z33" s="396"/>
      <c r="AA33" s="396"/>
    </row>
    <row r="34" spans="1:27" s="26" customFormat="1" ht="13.9" customHeight="1">
      <c r="A34" s="175" t="s">
        <v>170</v>
      </c>
      <c r="B34" s="182" t="s">
        <v>205</v>
      </c>
      <c r="C34" s="216" t="s">
        <v>363</v>
      </c>
      <c r="D34" s="517">
        <v>2200</v>
      </c>
      <c r="E34" s="518"/>
      <c r="F34" s="165">
        <v>2200</v>
      </c>
      <c r="G34" s="599">
        <f>SUM(D34-F34)</f>
        <v>0</v>
      </c>
      <c r="H34" s="600"/>
      <c r="I34" s="36"/>
      <c r="J34" s="36"/>
      <c r="K34" s="394" t="s">
        <v>490</v>
      </c>
      <c r="L34" s="394" t="s">
        <v>490</v>
      </c>
      <c r="Z34" s="41"/>
      <c r="AA34" s="41"/>
    </row>
    <row r="35" spans="1:27" s="26" customFormat="1" ht="13.9" customHeight="1">
      <c r="A35" s="175" t="s">
        <v>170</v>
      </c>
      <c r="B35" s="170" t="s">
        <v>348</v>
      </c>
      <c r="C35" s="216" t="s">
        <v>364</v>
      </c>
      <c r="D35" s="515">
        <v>1500</v>
      </c>
      <c r="E35" s="516"/>
      <c r="F35" s="164">
        <v>1500</v>
      </c>
      <c r="G35" s="586">
        <f>SUM(D35-F35)</f>
        <v>0</v>
      </c>
      <c r="H35" s="587"/>
      <c r="I35" s="37"/>
      <c r="J35" s="37"/>
      <c r="K35" s="394" t="s">
        <v>490</v>
      </c>
      <c r="L35" s="394" t="s">
        <v>490</v>
      </c>
      <c r="N35" s="298" t="s">
        <v>0</v>
      </c>
      <c r="Z35" s="41"/>
      <c r="AA35" s="41"/>
    </row>
    <row r="36" spans="1:27" s="26" customFormat="1" ht="13.9" customHeight="1">
      <c r="A36" s="235"/>
      <c r="B36" s="255"/>
      <c r="C36" s="290"/>
      <c r="D36" s="579"/>
      <c r="E36" s="580"/>
      <c r="F36" s="283"/>
      <c r="G36" s="607"/>
      <c r="H36" s="608"/>
      <c r="I36" s="37"/>
      <c r="J36" s="37"/>
      <c r="K36" s="37"/>
      <c r="L36" s="37"/>
      <c r="N36" s="298" t="s">
        <v>492</v>
      </c>
      <c r="O36" s="16"/>
      <c r="P36" s="16"/>
      <c r="Q36" s="16"/>
      <c r="R36" s="16"/>
      <c r="S36" s="16"/>
      <c r="Z36" s="41"/>
      <c r="AA36" s="41"/>
    </row>
    <row r="37" spans="1:27" s="26" customFormat="1" ht="13.9" customHeight="1" thickBot="1">
      <c r="A37" s="240"/>
      <c r="B37" s="287"/>
      <c r="C37" s="287"/>
      <c r="D37" s="537"/>
      <c r="E37" s="538"/>
      <c r="F37" s="261"/>
      <c r="G37" s="620"/>
      <c r="H37" s="621"/>
      <c r="I37" s="38"/>
      <c r="J37" s="38"/>
      <c r="K37" s="38"/>
      <c r="L37" s="38"/>
      <c r="N37" s="298" t="s">
        <v>501</v>
      </c>
      <c r="O37" s="67"/>
      <c r="P37" s="67"/>
      <c r="Q37" s="67"/>
      <c r="R37" s="67"/>
      <c r="S37" s="67"/>
      <c r="T37" s="16"/>
      <c r="U37" s="16"/>
      <c r="V37" s="16"/>
      <c r="W37" s="16"/>
      <c r="X37" s="16"/>
      <c r="Z37" s="41"/>
      <c r="AA37" s="41"/>
    </row>
    <row r="38" spans="1:27" s="26" customFormat="1" ht="13.9" customHeight="1" thickTop="1" thickBot="1">
      <c r="A38" s="268"/>
      <c r="B38" s="180" t="s">
        <v>167</v>
      </c>
      <c r="C38" s="243"/>
      <c r="D38" s="571">
        <f>SUM(D34:E37)</f>
        <v>3700</v>
      </c>
      <c r="E38" s="570"/>
      <c r="F38" s="56">
        <f>SUM(F34:F37)</f>
        <v>3700</v>
      </c>
      <c r="G38" s="602">
        <f>SUM(G34:H37)</f>
        <v>0</v>
      </c>
      <c r="H38" s="603"/>
      <c r="I38" s="58">
        <f>SUM(I34:I37)</f>
        <v>0</v>
      </c>
      <c r="J38" s="58">
        <f>SUM(J34:J37)</f>
        <v>0</v>
      </c>
      <c r="K38" s="58">
        <f>COUNTIF(K34:K37,"○")</f>
        <v>0</v>
      </c>
      <c r="L38" s="58">
        <f>COUNTIF(L34:L37,"○")</f>
        <v>0</v>
      </c>
      <c r="N38" s="298" t="s">
        <v>502</v>
      </c>
      <c r="O38" s="67"/>
      <c r="P38" s="67"/>
      <c r="Q38" s="67"/>
      <c r="R38" s="67"/>
      <c r="S38" s="67"/>
      <c r="T38" s="67"/>
      <c r="U38" s="67"/>
      <c r="V38" s="67"/>
      <c r="W38" s="67"/>
      <c r="X38" s="67"/>
      <c r="Z38" s="282"/>
      <c r="AA38" s="282"/>
    </row>
    <row r="39" spans="1:27" s="16" customFormat="1" ht="13.9" customHeight="1">
      <c r="A39" s="127"/>
      <c r="B39" s="67"/>
      <c r="C39" s="67"/>
      <c r="D39" s="67"/>
      <c r="E39" s="67"/>
      <c r="F39" s="67"/>
      <c r="G39" s="67"/>
      <c r="H39" s="67"/>
      <c r="J39" s="248" t="s">
        <v>318</v>
      </c>
      <c r="K39" s="248"/>
      <c r="L39" s="248"/>
      <c r="M39" s="67"/>
      <c r="N39" s="298" t="s">
        <v>503</v>
      </c>
      <c r="O39" s="67"/>
      <c r="P39" s="67"/>
      <c r="Q39" s="67"/>
      <c r="R39" s="67"/>
      <c r="S39" s="67"/>
      <c r="T39" s="67"/>
      <c r="U39" s="67"/>
      <c r="V39" s="67"/>
      <c r="W39" s="67"/>
      <c r="X39" s="67"/>
      <c r="Z39" s="248"/>
      <c r="AA39" s="248"/>
    </row>
    <row r="40" spans="1:27" ht="13.9" customHeight="1">
      <c r="C40" s="67"/>
      <c r="D40" s="67"/>
      <c r="E40" s="67"/>
      <c r="F40" s="67"/>
      <c r="G40" s="67"/>
      <c r="J40" s="249" t="s">
        <v>359</v>
      </c>
      <c r="K40" s="249"/>
      <c r="L40" s="249"/>
      <c r="Z40" s="249"/>
      <c r="AA40" s="249"/>
    </row>
    <row r="41" spans="1:27" ht="12.75" customHeight="1"/>
    <row r="42" spans="1:27" ht="12.75" customHeight="1"/>
    <row r="43" spans="1:27" ht="12.75" customHeight="1"/>
    <row r="44" spans="1:27" ht="12.75" customHeight="1"/>
  </sheetData>
  <sheetProtection algorithmName="SHA-512" hashValue="ntHlLDMu9VtJB88oThsi1eZREhLyk+vHHfiXchGdNBeEW13IuN4dQCa6RHO3hIk6Z8wxhOIQMztVdAhhBsfaOw==" saltValue="gcJYSeHmc6mzO7UaznlEfg==" spinCount="100000" sheet="1" objects="1" scenarios="1"/>
  <mergeCells count="147">
    <mergeCell ref="A2:AA2"/>
    <mergeCell ref="J3:L3"/>
    <mergeCell ref="M3:P3"/>
    <mergeCell ref="X3:AA3"/>
    <mergeCell ref="X4:AA4"/>
    <mergeCell ref="F3:G3"/>
    <mergeCell ref="V3:W3"/>
    <mergeCell ref="D38:E38"/>
    <mergeCell ref="A33:C33"/>
    <mergeCell ref="D34:E34"/>
    <mergeCell ref="D35:E35"/>
    <mergeCell ref="D30:E30"/>
    <mergeCell ref="H3:I3"/>
    <mergeCell ref="H4:I4"/>
    <mergeCell ref="G38:H38"/>
    <mergeCell ref="G22:H22"/>
    <mergeCell ref="G23:H23"/>
    <mergeCell ref="G24:H24"/>
    <mergeCell ref="G25:H25"/>
    <mergeCell ref="G26:H26"/>
    <mergeCell ref="G27:H27"/>
    <mergeCell ref="G37:H37"/>
    <mergeCell ref="S20:T20"/>
    <mergeCell ref="O27:Q27"/>
    <mergeCell ref="G34:H34"/>
    <mergeCell ref="D29:E29"/>
    <mergeCell ref="D37:E37"/>
    <mergeCell ref="D28:E28"/>
    <mergeCell ref="D26:E26"/>
    <mergeCell ref="D27:E27"/>
    <mergeCell ref="A30:C30"/>
    <mergeCell ref="G33:H33"/>
    <mergeCell ref="G36:H36"/>
    <mergeCell ref="G35:H35"/>
    <mergeCell ref="G30:H30"/>
    <mergeCell ref="D36:E36"/>
    <mergeCell ref="U28:V28"/>
    <mergeCell ref="U27:V27"/>
    <mergeCell ref="U30:V30"/>
    <mergeCell ref="O28:Q28"/>
    <mergeCell ref="S28:T28"/>
    <mergeCell ref="O29:Q29"/>
    <mergeCell ref="O30:Q30"/>
    <mergeCell ref="D33:E33"/>
    <mergeCell ref="N23:R23"/>
    <mergeCell ref="G28:H28"/>
    <mergeCell ref="G29:H29"/>
    <mergeCell ref="D25:E25"/>
    <mergeCell ref="O25:Q25"/>
    <mergeCell ref="U32:V32"/>
    <mergeCell ref="S29:T29"/>
    <mergeCell ref="U29:V29"/>
    <mergeCell ref="S31:T31"/>
    <mergeCell ref="U31:V31"/>
    <mergeCell ref="S32:T32"/>
    <mergeCell ref="S30:T30"/>
    <mergeCell ref="O31:Q31"/>
    <mergeCell ref="O32:Q32"/>
    <mergeCell ref="S27:T27"/>
    <mergeCell ref="O26:Q26"/>
    <mergeCell ref="U23:V23"/>
    <mergeCell ref="U24:V24"/>
    <mergeCell ref="D18:E18"/>
    <mergeCell ref="U20:V20"/>
    <mergeCell ref="S26:T26"/>
    <mergeCell ref="U26:V26"/>
    <mergeCell ref="O20:Q20"/>
    <mergeCell ref="D23:E23"/>
    <mergeCell ref="D24:E24"/>
    <mergeCell ref="G20:H20"/>
    <mergeCell ref="G18:H18"/>
    <mergeCell ref="D19:E19"/>
    <mergeCell ref="O18:Q18"/>
    <mergeCell ref="S25:T25"/>
    <mergeCell ref="U25:V25"/>
    <mergeCell ref="S24:T24"/>
    <mergeCell ref="O19:Q19"/>
    <mergeCell ref="D20:E20"/>
    <mergeCell ref="D21:E21"/>
    <mergeCell ref="D22:E22"/>
    <mergeCell ref="G21:H21"/>
    <mergeCell ref="O24:Q24"/>
    <mergeCell ref="U19:V19"/>
    <mergeCell ref="S23:T23"/>
    <mergeCell ref="A15:C15"/>
    <mergeCell ref="D15:E15"/>
    <mergeCell ref="S17:T17"/>
    <mergeCell ref="S15:T15"/>
    <mergeCell ref="S13:T13"/>
    <mergeCell ref="O10:Q10"/>
    <mergeCell ref="O13:Q13"/>
    <mergeCell ref="O14:Q14"/>
    <mergeCell ref="O16:Q16"/>
    <mergeCell ref="S16:T16"/>
    <mergeCell ref="D12:E12"/>
    <mergeCell ref="S10:T10"/>
    <mergeCell ref="D10:E10"/>
    <mergeCell ref="D11:E11"/>
    <mergeCell ref="S18:T18"/>
    <mergeCell ref="G19:H19"/>
    <mergeCell ref="U17:V17"/>
    <mergeCell ref="U13:V13"/>
    <mergeCell ref="U16:V16"/>
    <mergeCell ref="U15:V15"/>
    <mergeCell ref="G12:H12"/>
    <mergeCell ref="G17:H17"/>
    <mergeCell ref="O17:Q17"/>
    <mergeCell ref="O15:Q15"/>
    <mergeCell ref="U12:V12"/>
    <mergeCell ref="S12:T12"/>
    <mergeCell ref="U14:V14"/>
    <mergeCell ref="G15:H15"/>
    <mergeCell ref="G16:H16"/>
    <mergeCell ref="S14:T14"/>
    <mergeCell ref="U18:V18"/>
    <mergeCell ref="S19:T19"/>
    <mergeCell ref="D9:E9"/>
    <mergeCell ref="D17:E17"/>
    <mergeCell ref="O8:Q8"/>
    <mergeCell ref="G8:H8"/>
    <mergeCell ref="G9:H9"/>
    <mergeCell ref="O11:Q11"/>
    <mergeCell ref="O9:Q9"/>
    <mergeCell ref="D16:E16"/>
    <mergeCell ref="O12:Q12"/>
    <mergeCell ref="D8:E8"/>
    <mergeCell ref="A4:B4"/>
    <mergeCell ref="C4:G4"/>
    <mergeCell ref="J4:U4"/>
    <mergeCell ref="V4:W4"/>
    <mergeCell ref="Q3:U3"/>
    <mergeCell ref="U7:V7"/>
    <mergeCell ref="S7:T7"/>
    <mergeCell ref="A7:C7"/>
    <mergeCell ref="D7:E7"/>
    <mergeCell ref="N7:R7"/>
    <mergeCell ref="A3:B3"/>
    <mergeCell ref="U11:V11"/>
    <mergeCell ref="U9:V9"/>
    <mergeCell ref="U10:V10"/>
    <mergeCell ref="G10:H10"/>
    <mergeCell ref="G7:H7"/>
    <mergeCell ref="G11:H11"/>
    <mergeCell ref="U8:V8"/>
    <mergeCell ref="S11:T11"/>
    <mergeCell ref="S9:T9"/>
    <mergeCell ref="S8:T8"/>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view="pageBreakPreview" topLeftCell="A2" zoomScaleNormal="100" zoomScaleSheetLayoutView="100" workbookViewId="0">
      <selection activeCell="AA7" sqref="AA7"/>
    </sheetView>
  </sheetViews>
  <sheetFormatPr defaultColWidth="9" defaultRowHeight="14.25"/>
  <cols>
    <col min="1" max="1" width="2.125" style="67" customWidth="1"/>
    <col min="2" max="2" width="11.875" style="67" customWidth="1"/>
    <col min="3" max="3" width="2.125" style="79" customWidth="1"/>
    <col min="4" max="5" width="5.125" style="80" customWidth="1"/>
    <col min="6" max="6" width="10.75" style="81" customWidth="1"/>
    <col min="7" max="7" width="6.25" style="81" customWidth="1"/>
    <col min="8" max="8" width="5.125" style="67" customWidth="1"/>
    <col min="9" max="10" width="9.625" style="67" customWidth="1"/>
    <col min="11" max="12" width="5.625" style="67" customWidth="1"/>
    <col min="13" max="13" width="2.875" style="67" customWidth="1"/>
    <col min="14" max="15" width="2.125" style="67" customWidth="1"/>
    <col min="16" max="16" width="5.625" style="67" customWidth="1"/>
    <col min="17" max="17" width="3" style="67" customWidth="1"/>
    <col min="18" max="19" width="2.125" style="67" customWidth="1"/>
    <col min="20" max="20" width="8.125" style="67" customWidth="1"/>
    <col min="21" max="21" width="2.125" style="67" customWidth="1"/>
    <col min="22" max="22" width="8.125" style="67" customWidth="1"/>
    <col min="23" max="25" width="9.625" style="67" customWidth="1"/>
    <col min="26" max="27" width="5.625" style="67" customWidth="1"/>
    <col min="28" max="28" width="8.125" style="67" customWidth="1"/>
    <col min="29" max="29" width="2.875" style="67" bestFit="1" customWidth="1"/>
    <col min="30" max="30" width="5.625" style="67" bestFit="1" customWidth="1"/>
    <col min="31" max="16384" width="9" style="67"/>
  </cols>
  <sheetData>
    <row r="1" spans="1:30" hidden="1"/>
    <row r="3" spans="1:30" s="61" customFormat="1" ht="21">
      <c r="A3" s="626" t="s">
        <v>509</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row>
    <row r="4" spans="1:30" s="24" customFormat="1" ht="35.25" customHeight="1">
      <c r="A4" s="544" t="s">
        <v>47</v>
      </c>
      <c r="B4" s="545"/>
      <c r="C4" s="279" t="s">
        <v>189</v>
      </c>
      <c r="D4" s="62"/>
      <c r="E4" s="63"/>
      <c r="F4" s="566"/>
      <c r="G4" s="552"/>
      <c r="H4" s="503" t="s">
        <v>190</v>
      </c>
      <c r="I4" s="505"/>
      <c r="J4" s="551"/>
      <c r="K4" s="566"/>
      <c r="L4" s="566"/>
      <c r="M4" s="565" t="s">
        <v>201</v>
      </c>
      <c r="N4" s="565"/>
      <c r="O4" s="565"/>
      <c r="P4" s="565"/>
      <c r="Q4" s="495"/>
      <c r="R4" s="495"/>
      <c r="S4" s="495"/>
      <c r="T4" s="495"/>
      <c r="U4" s="496"/>
      <c r="V4" s="555" t="s">
        <v>276</v>
      </c>
      <c r="W4" s="556"/>
      <c r="X4" s="564"/>
      <c r="Y4" s="564"/>
      <c r="Z4" s="564"/>
      <c r="AA4" s="564"/>
      <c r="AB4" s="15"/>
      <c r="AC4" s="16"/>
      <c r="AD4" s="17"/>
    </row>
    <row r="5" spans="1:30" s="24" customFormat="1" ht="35.25" customHeight="1">
      <c r="A5" s="544" t="s">
        <v>213</v>
      </c>
      <c r="B5" s="545"/>
      <c r="C5" s="546"/>
      <c r="D5" s="508"/>
      <c r="E5" s="508"/>
      <c r="F5" s="508"/>
      <c r="G5" s="509"/>
      <c r="H5" s="510" t="s">
        <v>264</v>
      </c>
      <c r="I5" s="512"/>
      <c r="J5" s="597"/>
      <c r="K5" s="598"/>
      <c r="L5" s="598"/>
      <c r="M5" s="598"/>
      <c r="N5" s="598"/>
      <c r="O5" s="598"/>
      <c r="P5" s="598"/>
      <c r="Q5" s="598"/>
      <c r="R5" s="598"/>
      <c r="S5" s="598"/>
      <c r="T5" s="598"/>
      <c r="U5" s="598"/>
      <c r="V5" s="544" t="s">
        <v>44</v>
      </c>
      <c r="W5" s="545"/>
      <c r="X5" s="563">
        <f>SUM(I42,I16,I23,X20,X30)</f>
        <v>0</v>
      </c>
      <c r="Y5" s="563"/>
      <c r="Z5" s="563"/>
      <c r="AA5" s="563"/>
      <c r="AB5" s="15"/>
      <c r="AC5" s="16"/>
      <c r="AD5" s="17"/>
    </row>
    <row r="6" spans="1:30" ht="9.75" customHeight="1">
      <c r="AC6" s="68"/>
      <c r="AD6" s="69"/>
    </row>
    <row r="7" spans="1:30" ht="13.9" customHeight="1" thickBot="1">
      <c r="A7" s="280" t="s">
        <v>194</v>
      </c>
      <c r="B7" s="26"/>
      <c r="C7" s="27"/>
      <c r="D7" s="27"/>
      <c r="E7" s="28"/>
      <c r="F7" s="28"/>
      <c r="G7" s="66"/>
      <c r="H7" s="66"/>
      <c r="I7" s="26"/>
      <c r="J7" s="26"/>
      <c r="K7" s="26"/>
      <c r="L7" s="26" t="s">
        <v>511</v>
      </c>
      <c r="N7" s="280" t="s">
        <v>114</v>
      </c>
      <c r="O7" s="25"/>
      <c r="P7" s="26"/>
      <c r="Q7" s="26"/>
      <c r="R7" s="27"/>
      <c r="S7" s="27"/>
      <c r="T7" s="28"/>
      <c r="U7" s="28"/>
      <c r="V7" s="31"/>
      <c r="W7" s="32"/>
      <c r="Y7" s="82"/>
      <c r="Z7" s="82"/>
      <c r="AA7" s="82" t="str">
        <f>【表紙】!$X$5</f>
        <v>令和６年（６月１日以降）①</v>
      </c>
      <c r="AB7" s="68"/>
      <c r="AC7" s="69"/>
    </row>
    <row r="8" spans="1:30" s="26" customFormat="1" ht="13.9" customHeight="1">
      <c r="A8" s="547" t="s">
        <v>46</v>
      </c>
      <c r="B8" s="548"/>
      <c r="C8" s="549"/>
      <c r="D8" s="550" t="s">
        <v>218</v>
      </c>
      <c r="E8" s="532"/>
      <c r="F8" s="167" t="s">
        <v>188</v>
      </c>
      <c r="G8" s="553" t="s">
        <v>217</v>
      </c>
      <c r="H8" s="554"/>
      <c r="I8" s="245" t="s">
        <v>277</v>
      </c>
      <c r="J8" s="246" t="s">
        <v>343</v>
      </c>
      <c r="K8" s="246" t="s">
        <v>510</v>
      </c>
      <c r="L8" s="246" t="s">
        <v>511</v>
      </c>
      <c r="M8" s="35"/>
      <c r="N8" s="547" t="s">
        <v>46</v>
      </c>
      <c r="O8" s="548"/>
      <c r="P8" s="548"/>
      <c r="Q8" s="548"/>
      <c r="R8" s="575"/>
      <c r="S8" s="531" t="s">
        <v>218</v>
      </c>
      <c r="T8" s="532"/>
      <c r="U8" s="525" t="s">
        <v>188</v>
      </c>
      <c r="V8" s="526"/>
      <c r="W8" s="181" t="s">
        <v>217</v>
      </c>
      <c r="X8" s="245" t="s">
        <v>277</v>
      </c>
      <c r="Y8" s="246" t="s">
        <v>343</v>
      </c>
      <c r="Z8" s="246" t="s">
        <v>510</v>
      </c>
      <c r="AA8" s="246" t="s">
        <v>511</v>
      </c>
      <c r="AB8" s="30"/>
      <c r="AC8" s="34"/>
    </row>
    <row r="9" spans="1:30" s="26" customFormat="1" ht="13.9" customHeight="1">
      <c r="A9" s="235"/>
      <c r="B9" s="182" t="s">
        <v>108</v>
      </c>
      <c r="C9" s="218" t="s">
        <v>322</v>
      </c>
      <c r="D9" s="517">
        <v>6250</v>
      </c>
      <c r="E9" s="518"/>
      <c r="F9" s="183">
        <v>3400</v>
      </c>
      <c r="G9" s="583">
        <f t="shared" ref="G9:G14" si="0">SUM(D9-F9)</f>
        <v>2850</v>
      </c>
      <c r="H9" s="518"/>
      <c r="I9" s="36"/>
      <c r="J9" s="36"/>
      <c r="K9" s="394" t="s">
        <v>490</v>
      </c>
      <c r="L9" s="399" t="s">
        <v>488</v>
      </c>
      <c r="M9" s="128"/>
      <c r="N9" s="198" t="s">
        <v>185</v>
      </c>
      <c r="O9" s="617" t="s">
        <v>208</v>
      </c>
      <c r="P9" s="617" t="s">
        <v>103</v>
      </c>
      <c r="Q9" s="617"/>
      <c r="R9" s="184" t="s">
        <v>327</v>
      </c>
      <c r="S9" s="517">
        <v>11900</v>
      </c>
      <c r="T9" s="518"/>
      <c r="U9" s="527">
        <v>6850</v>
      </c>
      <c r="V9" s="528"/>
      <c r="W9" s="53">
        <f>SUM(S9-U9)</f>
        <v>5050</v>
      </c>
      <c r="X9" s="36"/>
      <c r="Y9" s="36"/>
      <c r="Z9" s="394" t="s">
        <v>490</v>
      </c>
      <c r="AA9" s="393" t="s">
        <v>488</v>
      </c>
      <c r="AB9" s="30"/>
      <c r="AC9" s="34"/>
    </row>
    <row r="10" spans="1:30" s="26" customFormat="1" ht="13.9" customHeight="1">
      <c r="A10" s="235"/>
      <c r="B10" s="170" t="s">
        <v>109</v>
      </c>
      <c r="C10" s="178" t="s">
        <v>322</v>
      </c>
      <c r="D10" s="515">
        <v>10550</v>
      </c>
      <c r="E10" s="516"/>
      <c r="F10" s="177">
        <v>4300</v>
      </c>
      <c r="G10" s="535">
        <f t="shared" si="0"/>
        <v>6250</v>
      </c>
      <c r="H10" s="516"/>
      <c r="I10" s="37"/>
      <c r="J10" s="37"/>
      <c r="K10" s="394" t="s">
        <v>490</v>
      </c>
      <c r="L10" s="394" t="s">
        <v>488</v>
      </c>
      <c r="M10" s="41"/>
      <c r="N10" s="258"/>
      <c r="O10" s="610" t="s">
        <v>115</v>
      </c>
      <c r="P10" s="610" t="s">
        <v>103</v>
      </c>
      <c r="Q10" s="610"/>
      <c r="R10" s="178" t="s">
        <v>268</v>
      </c>
      <c r="S10" s="515">
        <v>2600</v>
      </c>
      <c r="T10" s="516"/>
      <c r="U10" s="529">
        <v>1650</v>
      </c>
      <c r="V10" s="530"/>
      <c r="W10" s="59">
        <f>SUM(S10-U10)</f>
        <v>950</v>
      </c>
      <c r="X10" s="37"/>
      <c r="Y10" s="37"/>
      <c r="Z10" s="394" t="s">
        <v>490</v>
      </c>
      <c r="AA10" s="394" t="s">
        <v>488</v>
      </c>
      <c r="AB10" s="30"/>
      <c r="AC10" s="34"/>
    </row>
    <row r="11" spans="1:30" s="26" customFormat="1" ht="13.9" customHeight="1">
      <c r="A11" s="235"/>
      <c r="B11" s="172" t="s">
        <v>110</v>
      </c>
      <c r="C11" s="178" t="s">
        <v>322</v>
      </c>
      <c r="D11" s="515">
        <v>3600</v>
      </c>
      <c r="E11" s="516"/>
      <c r="F11" s="177">
        <v>2050</v>
      </c>
      <c r="G11" s="535">
        <f t="shared" si="0"/>
        <v>1550</v>
      </c>
      <c r="H11" s="516"/>
      <c r="I11" s="37"/>
      <c r="J11" s="37"/>
      <c r="K11" s="394" t="s">
        <v>490</v>
      </c>
      <c r="L11" s="394" t="s">
        <v>488</v>
      </c>
      <c r="M11" s="41"/>
      <c r="N11" s="274"/>
      <c r="O11" s="610" t="s">
        <v>116</v>
      </c>
      <c r="P11" s="610" t="s">
        <v>103</v>
      </c>
      <c r="Q11" s="610"/>
      <c r="R11" s="178" t="s">
        <v>322</v>
      </c>
      <c r="S11" s="515">
        <v>2250</v>
      </c>
      <c r="T11" s="516"/>
      <c r="U11" s="529">
        <v>1450</v>
      </c>
      <c r="V11" s="530"/>
      <c r="W11" s="59">
        <f t="shared" ref="W11:W18" si="1">SUM(S11-U11)</f>
        <v>800</v>
      </c>
      <c r="X11" s="37"/>
      <c r="Y11" s="37"/>
      <c r="Z11" s="394" t="s">
        <v>490</v>
      </c>
      <c r="AA11" s="394" t="s">
        <v>488</v>
      </c>
      <c r="AB11" s="30"/>
      <c r="AC11" s="34"/>
    </row>
    <row r="12" spans="1:30" s="26" customFormat="1" ht="13.9" customHeight="1">
      <c r="A12" s="235"/>
      <c r="B12" s="170" t="s">
        <v>111</v>
      </c>
      <c r="C12" s="178" t="s">
        <v>322</v>
      </c>
      <c r="D12" s="515">
        <v>3900</v>
      </c>
      <c r="E12" s="516"/>
      <c r="F12" s="177">
        <v>2200</v>
      </c>
      <c r="G12" s="535">
        <f t="shared" si="0"/>
        <v>1700</v>
      </c>
      <c r="H12" s="516"/>
      <c r="I12" s="37"/>
      <c r="J12" s="37"/>
      <c r="K12" s="394" t="s">
        <v>490</v>
      </c>
      <c r="L12" s="394" t="s">
        <v>488</v>
      </c>
      <c r="M12" s="41"/>
      <c r="N12" s="258"/>
      <c r="O12" s="610" t="s">
        <v>117</v>
      </c>
      <c r="P12" s="610" t="s">
        <v>103</v>
      </c>
      <c r="Q12" s="610"/>
      <c r="R12" s="178" t="s">
        <v>322</v>
      </c>
      <c r="S12" s="515">
        <v>2450</v>
      </c>
      <c r="T12" s="516"/>
      <c r="U12" s="529">
        <v>1300</v>
      </c>
      <c r="V12" s="530"/>
      <c r="W12" s="59">
        <f t="shared" si="1"/>
        <v>1150</v>
      </c>
      <c r="X12" s="37"/>
      <c r="Y12" s="37"/>
      <c r="Z12" s="394" t="s">
        <v>490</v>
      </c>
      <c r="AA12" s="394" t="s">
        <v>488</v>
      </c>
      <c r="AB12" s="30"/>
      <c r="AC12" s="34"/>
    </row>
    <row r="13" spans="1:30" s="26" customFormat="1" ht="13.9" customHeight="1">
      <c r="A13" s="175" t="s">
        <v>170</v>
      </c>
      <c r="B13" s="172" t="s">
        <v>112</v>
      </c>
      <c r="C13" s="178" t="s">
        <v>322</v>
      </c>
      <c r="D13" s="515">
        <v>2400</v>
      </c>
      <c r="E13" s="516"/>
      <c r="F13" s="211">
        <v>1200</v>
      </c>
      <c r="G13" s="535">
        <f t="shared" si="0"/>
        <v>1200</v>
      </c>
      <c r="H13" s="516"/>
      <c r="I13" s="37"/>
      <c r="J13" s="37"/>
      <c r="K13" s="394" t="s">
        <v>490</v>
      </c>
      <c r="L13" s="394" t="s">
        <v>488</v>
      </c>
      <c r="M13" s="41"/>
      <c r="N13" s="258"/>
      <c r="O13" s="610" t="s">
        <v>118</v>
      </c>
      <c r="P13" s="610" t="s">
        <v>103</v>
      </c>
      <c r="Q13" s="610"/>
      <c r="R13" s="178" t="s">
        <v>322</v>
      </c>
      <c r="S13" s="515">
        <v>5500</v>
      </c>
      <c r="T13" s="516"/>
      <c r="U13" s="529">
        <v>3150</v>
      </c>
      <c r="V13" s="530"/>
      <c r="W13" s="59">
        <f t="shared" si="1"/>
        <v>2350</v>
      </c>
      <c r="X13" s="37"/>
      <c r="Y13" s="37"/>
      <c r="Z13" s="394" t="s">
        <v>490</v>
      </c>
      <c r="AA13" s="394" t="s">
        <v>488</v>
      </c>
      <c r="AB13" s="30"/>
      <c r="AC13" s="34"/>
    </row>
    <row r="14" spans="1:30" s="26" customFormat="1" ht="13.9" customHeight="1">
      <c r="A14" s="175" t="s">
        <v>317</v>
      </c>
      <c r="B14" s="172" t="s">
        <v>113</v>
      </c>
      <c r="C14" s="184" t="s">
        <v>334</v>
      </c>
      <c r="D14" s="515">
        <v>2850</v>
      </c>
      <c r="E14" s="516"/>
      <c r="F14" s="177">
        <v>1750</v>
      </c>
      <c r="G14" s="535">
        <f t="shared" si="0"/>
        <v>1100</v>
      </c>
      <c r="H14" s="516"/>
      <c r="I14" s="37"/>
      <c r="J14" s="37"/>
      <c r="K14" s="394" t="s">
        <v>490</v>
      </c>
      <c r="L14" s="400" t="s">
        <v>488</v>
      </c>
      <c r="M14" s="41"/>
      <c r="N14" s="258"/>
      <c r="O14" s="610" t="s">
        <v>119</v>
      </c>
      <c r="P14" s="610" t="s">
        <v>103</v>
      </c>
      <c r="Q14" s="610"/>
      <c r="R14" s="171" t="s">
        <v>268</v>
      </c>
      <c r="S14" s="515">
        <v>1650</v>
      </c>
      <c r="T14" s="516"/>
      <c r="U14" s="529">
        <v>900</v>
      </c>
      <c r="V14" s="530"/>
      <c r="W14" s="59">
        <f t="shared" si="1"/>
        <v>750</v>
      </c>
      <c r="X14" s="37"/>
      <c r="Y14" s="37"/>
      <c r="Z14" s="394" t="s">
        <v>490</v>
      </c>
      <c r="AA14" s="394" t="s">
        <v>488</v>
      </c>
      <c r="AB14" s="30"/>
      <c r="AC14" s="34"/>
    </row>
    <row r="15" spans="1:30" s="26" customFormat="1" ht="13.9" customHeight="1" thickBot="1">
      <c r="A15" s="299"/>
      <c r="B15" s="259"/>
      <c r="C15" s="272"/>
      <c r="D15" s="537"/>
      <c r="E15" s="538"/>
      <c r="F15" s="261"/>
      <c r="G15" s="584"/>
      <c r="H15" s="585"/>
      <c r="I15" s="38"/>
      <c r="J15" s="38"/>
      <c r="K15" s="38"/>
      <c r="L15" s="38"/>
      <c r="M15" s="111"/>
      <c r="N15" s="235"/>
      <c r="O15" s="610" t="s">
        <v>120</v>
      </c>
      <c r="P15" s="610" t="s">
        <v>103</v>
      </c>
      <c r="Q15" s="610"/>
      <c r="R15" s="171" t="s">
        <v>268</v>
      </c>
      <c r="S15" s="515">
        <v>2150</v>
      </c>
      <c r="T15" s="516"/>
      <c r="U15" s="529">
        <v>1400</v>
      </c>
      <c r="V15" s="530"/>
      <c r="W15" s="59">
        <f t="shared" si="1"/>
        <v>750</v>
      </c>
      <c r="X15" s="37"/>
      <c r="Y15" s="37"/>
      <c r="Z15" s="394" t="s">
        <v>490</v>
      </c>
      <c r="AA15" s="394" t="s">
        <v>488</v>
      </c>
      <c r="AB15" s="30"/>
      <c r="AC15" s="34"/>
    </row>
    <row r="16" spans="1:30" s="26" customFormat="1" ht="13.9" customHeight="1" thickTop="1" thickBot="1">
      <c r="A16" s="268"/>
      <c r="B16" s="180" t="s">
        <v>178</v>
      </c>
      <c r="C16" s="243"/>
      <c r="D16" s="571">
        <f>SUM(D9:E15)</f>
        <v>29550</v>
      </c>
      <c r="E16" s="570"/>
      <c r="F16" s="56">
        <f>SUM(F9:F15)</f>
        <v>14900</v>
      </c>
      <c r="G16" s="569">
        <f>SUM(G9:H15)</f>
        <v>14650</v>
      </c>
      <c r="H16" s="570"/>
      <c r="I16" s="58">
        <f>SUM(I9:I14)</f>
        <v>0</v>
      </c>
      <c r="J16" s="58">
        <f>SUM(J9:J14)</f>
        <v>0</v>
      </c>
      <c r="K16" s="58">
        <f>COUNTIF(K9:K15,"○")</f>
        <v>0</v>
      </c>
      <c r="L16" s="58">
        <f>COUNTIF(L9:L15,"○")</f>
        <v>6</v>
      </c>
      <c r="M16" s="128"/>
      <c r="N16" s="175" t="s">
        <v>186</v>
      </c>
      <c r="O16" s="610" t="s">
        <v>121</v>
      </c>
      <c r="P16" s="610" t="s">
        <v>103</v>
      </c>
      <c r="Q16" s="610"/>
      <c r="R16" s="178" t="s">
        <v>322</v>
      </c>
      <c r="S16" s="515">
        <v>2500</v>
      </c>
      <c r="T16" s="516"/>
      <c r="U16" s="529">
        <v>1250</v>
      </c>
      <c r="V16" s="530"/>
      <c r="W16" s="59">
        <f t="shared" si="1"/>
        <v>1250</v>
      </c>
      <c r="X16" s="37"/>
      <c r="Y16" s="37"/>
      <c r="Z16" s="394" t="s">
        <v>490</v>
      </c>
      <c r="AA16" s="394" t="s">
        <v>488</v>
      </c>
      <c r="AB16" s="30"/>
      <c r="AC16" s="34"/>
    </row>
    <row r="17" spans="1:29" s="26" customFormat="1" ht="13.9" customHeight="1">
      <c r="A17" s="104"/>
      <c r="B17" s="105"/>
      <c r="C17" s="129"/>
      <c r="D17" s="605"/>
      <c r="E17" s="605"/>
      <c r="F17" s="130"/>
      <c r="G17" s="130"/>
      <c r="H17" s="130"/>
      <c r="I17" s="106"/>
      <c r="J17" s="106"/>
      <c r="K17" s="41"/>
      <c r="L17" s="41"/>
      <c r="M17" s="128"/>
      <c r="N17" s="175" t="s">
        <v>186</v>
      </c>
      <c r="O17" s="610" t="s">
        <v>122</v>
      </c>
      <c r="P17" s="610" t="s">
        <v>103</v>
      </c>
      <c r="Q17" s="610"/>
      <c r="R17" s="178" t="s">
        <v>322</v>
      </c>
      <c r="S17" s="515">
        <v>3650</v>
      </c>
      <c r="T17" s="516"/>
      <c r="U17" s="529">
        <v>1950</v>
      </c>
      <c r="V17" s="530"/>
      <c r="W17" s="59">
        <f t="shared" si="1"/>
        <v>1700</v>
      </c>
      <c r="X17" s="37"/>
      <c r="Y17" s="37"/>
      <c r="Z17" s="394" t="s">
        <v>490</v>
      </c>
      <c r="AA17" s="394" t="s">
        <v>488</v>
      </c>
      <c r="AB17" s="30"/>
      <c r="AC17" s="34"/>
    </row>
    <row r="18" spans="1:29" s="26" customFormat="1" ht="13.9" customHeight="1">
      <c r="A18" s="131"/>
      <c r="B18" s="132"/>
      <c r="C18" s="40"/>
      <c r="D18" s="622"/>
      <c r="E18" s="622"/>
      <c r="F18" s="42"/>
      <c r="G18" s="42"/>
      <c r="H18" s="42"/>
      <c r="I18" s="41"/>
      <c r="J18" s="41"/>
      <c r="K18" s="41"/>
      <c r="L18" s="41"/>
      <c r="M18" s="111"/>
      <c r="N18" s="300"/>
      <c r="O18" s="627" t="s">
        <v>3</v>
      </c>
      <c r="P18" s="627" t="s">
        <v>60</v>
      </c>
      <c r="Q18" s="627"/>
      <c r="R18" s="184" t="s">
        <v>327</v>
      </c>
      <c r="S18" s="567">
        <v>4400</v>
      </c>
      <c r="T18" s="568"/>
      <c r="U18" s="623">
        <v>2650</v>
      </c>
      <c r="V18" s="624"/>
      <c r="W18" s="59">
        <f t="shared" si="1"/>
        <v>1750</v>
      </c>
      <c r="X18" s="103"/>
      <c r="Y18" s="103"/>
      <c r="Z18" s="394" t="s">
        <v>490</v>
      </c>
      <c r="AA18" s="394" t="s">
        <v>488</v>
      </c>
      <c r="AB18" s="30"/>
      <c r="AC18" s="34"/>
    </row>
    <row r="19" spans="1:29" s="26" customFormat="1" ht="13.9" customHeight="1" thickBot="1">
      <c r="A19" s="280" t="s">
        <v>196</v>
      </c>
      <c r="C19" s="27"/>
      <c r="D19" s="622"/>
      <c r="E19" s="622"/>
      <c r="F19" s="28"/>
      <c r="G19" s="66"/>
      <c r="H19" s="66"/>
      <c r="M19" s="111"/>
      <c r="N19" s="236"/>
      <c r="O19" s="628"/>
      <c r="P19" s="628"/>
      <c r="Q19" s="628"/>
      <c r="R19" s="302"/>
      <c r="S19" s="537"/>
      <c r="T19" s="538"/>
      <c r="U19" s="513"/>
      <c r="V19" s="514"/>
      <c r="W19" s="262"/>
      <c r="X19" s="38"/>
      <c r="Y19" s="38"/>
      <c r="Z19" s="38"/>
      <c r="AA19" s="38"/>
      <c r="AC19" s="43"/>
    </row>
    <row r="20" spans="1:29" s="26" customFormat="1" ht="13.9" customHeight="1" thickTop="1" thickBot="1">
      <c r="A20" s="547" t="s">
        <v>46</v>
      </c>
      <c r="B20" s="548"/>
      <c r="C20" s="549"/>
      <c r="D20" s="550" t="s">
        <v>218</v>
      </c>
      <c r="E20" s="532"/>
      <c r="F20" s="167" t="s">
        <v>188</v>
      </c>
      <c r="G20" s="553" t="s">
        <v>217</v>
      </c>
      <c r="H20" s="554"/>
      <c r="I20" s="245" t="s">
        <v>277</v>
      </c>
      <c r="J20" s="246" t="s">
        <v>343</v>
      </c>
      <c r="K20" s="246" t="s">
        <v>510</v>
      </c>
      <c r="L20" s="246" t="s">
        <v>511</v>
      </c>
      <c r="M20" s="30"/>
      <c r="N20" s="237"/>
      <c r="O20" s="536" t="s">
        <v>266</v>
      </c>
      <c r="P20" s="536" t="s">
        <v>181</v>
      </c>
      <c r="Q20" s="536"/>
      <c r="R20" s="238"/>
      <c r="S20" s="533">
        <f>SUM(S9:T18)</f>
        <v>39050</v>
      </c>
      <c r="T20" s="534"/>
      <c r="U20" s="519">
        <f>SUM(U9:V18)</f>
        <v>22550</v>
      </c>
      <c r="V20" s="520"/>
      <c r="W20" s="57">
        <f>SUM(W9:W18)</f>
        <v>16500</v>
      </c>
      <c r="X20" s="58">
        <f>SUM(X9:X18)</f>
        <v>0</v>
      </c>
      <c r="Y20" s="58">
        <f>SUM(Y9:Y18)</f>
        <v>0</v>
      </c>
      <c r="Z20" s="58">
        <f>COUNTIF(Z9:Z19,"○")</f>
        <v>0</v>
      </c>
      <c r="AA20" s="58">
        <f>COUNTIF(AA9:AA19,"○")</f>
        <v>10</v>
      </c>
      <c r="AC20" s="43"/>
    </row>
    <row r="21" spans="1:29" s="26" customFormat="1" ht="13.9" customHeight="1">
      <c r="A21" s="175" t="s">
        <v>344</v>
      </c>
      <c r="B21" s="182" t="s">
        <v>207</v>
      </c>
      <c r="C21" s="184" t="s">
        <v>270</v>
      </c>
      <c r="D21" s="517">
        <v>2300</v>
      </c>
      <c r="E21" s="518"/>
      <c r="F21" s="165">
        <v>2300</v>
      </c>
      <c r="G21" s="599">
        <f>SUM(D21-F21)</f>
        <v>0</v>
      </c>
      <c r="H21" s="600"/>
      <c r="I21" s="36"/>
      <c r="J21" s="36"/>
      <c r="K21" s="394" t="s">
        <v>490</v>
      </c>
      <c r="L21" s="394" t="s">
        <v>490</v>
      </c>
      <c r="M21" s="30"/>
      <c r="AB21" s="30"/>
      <c r="AC21" s="34"/>
    </row>
    <row r="22" spans="1:29" s="26" customFormat="1" ht="13.9" customHeight="1" thickBot="1">
      <c r="A22" s="240"/>
      <c r="B22" s="287"/>
      <c r="C22" s="287"/>
      <c r="D22" s="537"/>
      <c r="E22" s="538"/>
      <c r="F22" s="261"/>
      <c r="G22" s="590"/>
      <c r="H22" s="538"/>
      <c r="I22" s="38"/>
      <c r="J22" s="38"/>
      <c r="K22" s="38"/>
      <c r="L22" s="38"/>
      <c r="M22" s="30"/>
      <c r="N22" s="280" t="s">
        <v>195</v>
      </c>
      <c r="P22" s="27"/>
      <c r="Q22" s="27"/>
      <c r="R22" s="28"/>
      <c r="S22" s="28"/>
      <c r="T22" s="31"/>
      <c r="U22" s="32"/>
      <c r="V22" s="28"/>
      <c r="W22" s="66"/>
      <c r="AB22" s="30"/>
      <c r="AC22" s="34"/>
    </row>
    <row r="23" spans="1:29" s="26" customFormat="1" ht="13.9" customHeight="1" thickTop="1" thickBot="1">
      <c r="A23" s="268"/>
      <c r="B23" s="180" t="s">
        <v>179</v>
      </c>
      <c r="C23" s="243"/>
      <c r="D23" s="571">
        <f>SUM(D21:E22)</f>
        <v>2300</v>
      </c>
      <c r="E23" s="570"/>
      <c r="F23" s="56">
        <f>SUM(F21:F22)</f>
        <v>2300</v>
      </c>
      <c r="G23" s="602">
        <f>SUM(G21:H22)</f>
        <v>0</v>
      </c>
      <c r="H23" s="603"/>
      <c r="I23" s="58">
        <f>SUM(I21:I22)</f>
        <v>0</v>
      </c>
      <c r="J23" s="58">
        <f>SUM(J21:J22)</f>
        <v>0</v>
      </c>
      <c r="K23" s="58">
        <f>COUNTIF(K21:K22,"○")</f>
        <v>0</v>
      </c>
      <c r="L23" s="58">
        <f>COUNTIF(L21:L22,"○")</f>
        <v>0</v>
      </c>
      <c r="M23" s="35"/>
      <c r="N23" s="547" t="s">
        <v>46</v>
      </c>
      <c r="O23" s="548"/>
      <c r="P23" s="548"/>
      <c r="Q23" s="548"/>
      <c r="R23" s="575"/>
      <c r="S23" s="531" t="s">
        <v>218</v>
      </c>
      <c r="T23" s="532"/>
      <c r="U23" s="525" t="s">
        <v>188</v>
      </c>
      <c r="V23" s="526"/>
      <c r="W23" s="181" t="s">
        <v>217</v>
      </c>
      <c r="X23" s="245" t="s">
        <v>277</v>
      </c>
      <c r="Y23" s="246" t="s">
        <v>343</v>
      </c>
      <c r="Z23" s="246" t="s">
        <v>510</v>
      </c>
      <c r="AA23" s="246" t="s">
        <v>511</v>
      </c>
      <c r="AB23" s="30"/>
      <c r="AC23" s="34"/>
    </row>
    <row r="24" spans="1:29" s="71" customFormat="1" ht="13.9" customHeight="1">
      <c r="A24" s="104"/>
      <c r="B24" s="133"/>
      <c r="C24" s="134"/>
      <c r="D24" s="106"/>
      <c r="E24" s="106"/>
      <c r="F24" s="130"/>
      <c r="G24" s="130"/>
      <c r="H24" s="130"/>
      <c r="J24" s="248" t="s">
        <v>318</v>
      </c>
      <c r="K24" s="248"/>
      <c r="L24" s="248"/>
      <c r="M24" s="117"/>
      <c r="N24" s="235"/>
      <c r="O24" s="524" t="s">
        <v>260</v>
      </c>
      <c r="P24" s="524"/>
      <c r="Q24" s="524"/>
      <c r="R24" s="178" t="s">
        <v>322</v>
      </c>
      <c r="S24" s="517">
        <v>9100</v>
      </c>
      <c r="T24" s="518"/>
      <c r="U24" s="527">
        <v>5000</v>
      </c>
      <c r="V24" s="528"/>
      <c r="W24" s="53">
        <f>SUM(S24-U24)</f>
        <v>4100</v>
      </c>
      <c r="X24" s="36"/>
      <c r="Y24" s="36"/>
      <c r="Z24" s="394" t="s">
        <v>490</v>
      </c>
      <c r="AA24" s="393" t="s">
        <v>488</v>
      </c>
      <c r="AB24" s="30"/>
      <c r="AC24" s="34"/>
    </row>
    <row r="25" spans="1:29" s="71" customFormat="1" ht="13.9" customHeight="1">
      <c r="A25" s="131"/>
      <c r="C25" s="40"/>
      <c r="D25" s="41"/>
      <c r="E25" s="41"/>
      <c r="F25" s="42"/>
      <c r="G25" s="42"/>
      <c r="H25" s="42"/>
      <c r="I25" s="41"/>
      <c r="J25" s="249" t="s">
        <v>359</v>
      </c>
      <c r="K25" s="249"/>
      <c r="L25" s="249"/>
      <c r="M25" s="117"/>
      <c r="N25" s="235"/>
      <c r="O25" s="610" t="s">
        <v>378</v>
      </c>
      <c r="P25" s="610"/>
      <c r="Q25" s="610"/>
      <c r="R25" s="178" t="s">
        <v>322</v>
      </c>
      <c r="S25" s="515">
        <v>1900</v>
      </c>
      <c r="T25" s="516"/>
      <c r="U25" s="529">
        <v>1300</v>
      </c>
      <c r="V25" s="530"/>
      <c r="W25" s="59">
        <f>SUM(S25-U25)</f>
        <v>600</v>
      </c>
      <c r="X25" s="37"/>
      <c r="Y25" s="37"/>
      <c r="Z25" s="394" t="s">
        <v>490</v>
      </c>
      <c r="AA25" s="394" t="s">
        <v>488</v>
      </c>
      <c r="AB25" s="30"/>
      <c r="AC25" s="34"/>
    </row>
    <row r="26" spans="1:29" s="26" customFormat="1" ht="13.9" customHeight="1">
      <c r="A26" s="131"/>
      <c r="C26" s="41"/>
      <c r="D26" s="41"/>
      <c r="E26" s="41"/>
      <c r="F26" s="41"/>
      <c r="G26" s="42"/>
      <c r="H26" s="42"/>
      <c r="I26" s="41"/>
      <c r="M26" s="117"/>
      <c r="N26" s="235"/>
      <c r="O26" s="610" t="s">
        <v>379</v>
      </c>
      <c r="P26" s="610"/>
      <c r="Q26" s="610"/>
      <c r="R26" s="178" t="s">
        <v>322</v>
      </c>
      <c r="S26" s="515">
        <v>1950</v>
      </c>
      <c r="T26" s="516"/>
      <c r="U26" s="529">
        <v>1150</v>
      </c>
      <c r="V26" s="530"/>
      <c r="W26" s="59">
        <f>SUM(S26-U26)</f>
        <v>800</v>
      </c>
      <c r="X26" s="37"/>
      <c r="Y26" s="37"/>
      <c r="Z26" s="394" t="s">
        <v>490</v>
      </c>
      <c r="AA26" s="394" t="s">
        <v>488</v>
      </c>
      <c r="AB26" s="30"/>
      <c r="AC26" s="34"/>
    </row>
    <row r="27" spans="1:29" s="26" customFormat="1" ht="13.9" customHeight="1">
      <c r="A27" s="135"/>
      <c r="B27" s="298" t="s">
        <v>0</v>
      </c>
      <c r="C27" s="41"/>
      <c r="D27" s="41"/>
      <c r="E27" s="41"/>
      <c r="F27" s="41"/>
      <c r="G27" s="41"/>
      <c r="H27" s="41"/>
      <c r="I27" s="41"/>
      <c r="M27" s="117"/>
      <c r="N27" s="235"/>
      <c r="O27" s="610" t="s">
        <v>261</v>
      </c>
      <c r="P27" s="610"/>
      <c r="Q27" s="610"/>
      <c r="R27" s="186" t="s">
        <v>325</v>
      </c>
      <c r="S27" s="515">
        <v>2050</v>
      </c>
      <c r="T27" s="516"/>
      <c r="U27" s="529">
        <v>1200</v>
      </c>
      <c r="V27" s="530"/>
      <c r="W27" s="59">
        <f>SUM(S27-U27)</f>
        <v>850</v>
      </c>
      <c r="X27" s="37"/>
      <c r="Y27" s="37"/>
      <c r="Z27" s="394" t="s">
        <v>490</v>
      </c>
      <c r="AA27" s="394" t="s">
        <v>488</v>
      </c>
    </row>
    <row r="28" spans="1:29" s="26" customFormat="1" ht="13.9" customHeight="1">
      <c r="A28" s="136"/>
      <c r="B28" s="298" t="s">
        <v>504</v>
      </c>
      <c r="C28" s="41"/>
      <c r="D28" s="41"/>
      <c r="E28" s="41"/>
      <c r="F28" s="41"/>
      <c r="G28" s="41"/>
      <c r="H28" s="41"/>
      <c r="I28" s="41"/>
      <c r="M28" s="117"/>
      <c r="N28" s="235"/>
      <c r="O28" s="610" t="s">
        <v>262</v>
      </c>
      <c r="P28" s="610"/>
      <c r="Q28" s="610"/>
      <c r="R28" s="171" t="s">
        <v>268</v>
      </c>
      <c r="S28" s="515">
        <v>2600</v>
      </c>
      <c r="T28" s="516"/>
      <c r="U28" s="529">
        <v>1750</v>
      </c>
      <c r="V28" s="530"/>
      <c r="W28" s="59">
        <f>SUM(S28-U28)</f>
        <v>850</v>
      </c>
      <c r="X28" s="37"/>
      <c r="Y28" s="37"/>
      <c r="Z28" s="394" t="s">
        <v>490</v>
      </c>
      <c r="AA28" s="394" t="s">
        <v>488</v>
      </c>
    </row>
    <row r="29" spans="1:29" s="26" customFormat="1" ht="13.9" customHeight="1" thickBot="1">
      <c r="A29" s="41"/>
      <c r="B29" s="298" t="s">
        <v>505</v>
      </c>
      <c r="G29" s="41"/>
      <c r="H29" s="41"/>
      <c r="I29" s="41"/>
      <c r="M29" s="111"/>
      <c r="N29" s="241"/>
      <c r="O29" s="625"/>
      <c r="P29" s="625"/>
      <c r="Q29" s="625"/>
      <c r="R29" s="303"/>
      <c r="S29" s="561"/>
      <c r="T29" s="562"/>
      <c r="U29" s="577"/>
      <c r="V29" s="578"/>
      <c r="W29" s="304"/>
      <c r="X29" s="107"/>
      <c r="Y29" s="107"/>
      <c r="Z29" s="107"/>
      <c r="AA29" s="107"/>
    </row>
    <row r="30" spans="1:29" s="26" customFormat="1" ht="13.9" customHeight="1" thickTop="1" thickBot="1">
      <c r="B30" s="298" t="s">
        <v>506</v>
      </c>
      <c r="C30" s="67"/>
      <c r="D30" s="67"/>
      <c r="E30" s="67"/>
      <c r="F30" s="67"/>
      <c r="M30" s="30"/>
      <c r="N30" s="237"/>
      <c r="O30" s="536" t="s">
        <v>177</v>
      </c>
      <c r="P30" s="536"/>
      <c r="Q30" s="536"/>
      <c r="R30" s="238"/>
      <c r="S30" s="533">
        <f>SUM(S24:T28)</f>
        <v>17600</v>
      </c>
      <c r="T30" s="534"/>
      <c r="U30" s="519">
        <f>SUM(U24:V28)</f>
        <v>10400</v>
      </c>
      <c r="V30" s="520"/>
      <c r="W30" s="57">
        <f>SUM(W24:W28)</f>
        <v>7200</v>
      </c>
      <c r="X30" s="58">
        <f>SUM(X24:X28)</f>
        <v>0</v>
      </c>
      <c r="Y30" s="58">
        <f>SUM(Y24:Y28)</f>
        <v>0</v>
      </c>
      <c r="Z30" s="58">
        <f>COUNTIF(Z24:Z29,"○")</f>
        <v>0</v>
      </c>
      <c r="AA30" s="58">
        <f>COUNTIF(AA24:AA29,"○")</f>
        <v>5</v>
      </c>
    </row>
    <row r="31" spans="1:29" s="26" customFormat="1" ht="13.9" customHeight="1">
      <c r="B31" s="298" t="s">
        <v>507</v>
      </c>
      <c r="C31" s="16"/>
      <c r="D31" s="67"/>
      <c r="E31" s="67"/>
      <c r="F31" s="67"/>
    </row>
    <row r="32" spans="1:29" s="26" customFormat="1" ht="13.9" customHeight="1">
      <c r="A32" s="67"/>
      <c r="B32" s="298" t="s">
        <v>508</v>
      </c>
      <c r="C32" s="67"/>
      <c r="D32" s="67"/>
      <c r="E32" s="67"/>
      <c r="F32" s="67"/>
      <c r="G32" s="67"/>
      <c r="H32" s="67"/>
      <c r="I32" s="67"/>
      <c r="J32" s="67"/>
      <c r="K32" s="67"/>
      <c r="L32" s="67"/>
    </row>
    <row r="33" spans="1:27" s="26" customFormat="1" ht="12.75" customHeight="1">
      <c r="A33" s="67"/>
      <c r="B33" s="67"/>
      <c r="C33" s="67"/>
      <c r="D33" s="67"/>
      <c r="E33" s="67"/>
      <c r="F33" s="67"/>
      <c r="G33" s="67"/>
      <c r="H33" s="67"/>
      <c r="I33" s="67"/>
      <c r="J33" s="67"/>
      <c r="K33" s="67"/>
      <c r="L33" s="67"/>
    </row>
    <row r="34" spans="1:27" s="26" customFormat="1" ht="12.75" customHeight="1">
      <c r="A34" s="67"/>
      <c r="B34" s="67"/>
      <c r="C34" s="67"/>
      <c r="D34" s="67"/>
      <c r="E34" s="67"/>
      <c r="F34" s="67"/>
      <c r="G34" s="67"/>
      <c r="H34" s="67"/>
      <c r="I34" s="67"/>
      <c r="J34" s="67"/>
      <c r="K34" s="67"/>
      <c r="L34" s="67"/>
    </row>
    <row r="35" spans="1:27" s="26" customFormat="1" ht="12.75" customHeight="1">
      <c r="A35" s="67"/>
      <c r="B35" s="67"/>
      <c r="C35" s="67"/>
      <c r="D35" s="67"/>
      <c r="E35" s="67"/>
      <c r="F35" s="67"/>
      <c r="G35" s="67"/>
      <c r="H35" s="67"/>
      <c r="I35" s="67"/>
      <c r="J35" s="67"/>
      <c r="K35" s="67"/>
      <c r="L35" s="67"/>
      <c r="N35" s="16"/>
      <c r="O35" s="16"/>
      <c r="P35" s="16"/>
      <c r="Q35" s="16"/>
      <c r="R35" s="16"/>
      <c r="S35" s="16"/>
      <c r="T35" s="16"/>
      <c r="U35" s="16"/>
      <c r="V35" s="16"/>
      <c r="W35" s="16"/>
      <c r="X35" s="16"/>
      <c r="Y35" s="16"/>
      <c r="Z35" s="16"/>
      <c r="AA35" s="16"/>
    </row>
    <row r="36" spans="1:27" s="26" customFormat="1" ht="17.25" customHeight="1">
      <c r="A36" s="67"/>
      <c r="B36" s="67"/>
      <c r="C36" s="67"/>
      <c r="D36" s="67"/>
      <c r="E36" s="67"/>
      <c r="F36" s="67"/>
      <c r="G36" s="67"/>
      <c r="H36" s="67"/>
      <c r="I36" s="67"/>
      <c r="J36" s="67"/>
      <c r="K36" s="67"/>
      <c r="L36" s="67"/>
      <c r="N36" s="67"/>
      <c r="O36" s="67"/>
      <c r="P36" s="67"/>
      <c r="Q36" s="67"/>
      <c r="R36" s="67"/>
      <c r="S36" s="67"/>
      <c r="T36" s="67"/>
      <c r="U36" s="67"/>
      <c r="V36" s="67"/>
      <c r="W36" s="67"/>
      <c r="X36" s="67"/>
      <c r="Y36" s="67"/>
      <c r="Z36" s="67"/>
      <c r="AA36" s="67"/>
    </row>
    <row r="37" spans="1:27" s="26" customFormat="1" ht="12.75" customHeight="1">
      <c r="A37" s="67"/>
      <c r="B37" s="67"/>
      <c r="C37" s="67"/>
      <c r="D37" s="67"/>
      <c r="E37" s="67"/>
      <c r="F37" s="67"/>
      <c r="G37" s="67"/>
      <c r="H37" s="67"/>
      <c r="I37" s="67"/>
      <c r="J37" s="67"/>
      <c r="K37" s="67"/>
      <c r="L37" s="67"/>
      <c r="N37" s="67"/>
      <c r="P37" s="16"/>
      <c r="Q37" s="67"/>
      <c r="R37" s="67"/>
      <c r="S37" s="67"/>
      <c r="T37" s="67"/>
      <c r="U37" s="67"/>
      <c r="V37" s="67"/>
      <c r="W37" s="67"/>
      <c r="X37" s="67"/>
      <c r="Y37" s="67"/>
      <c r="Z37" s="67"/>
      <c r="AA37" s="67"/>
    </row>
    <row r="38" spans="1:27" s="26" customFormat="1" ht="12.75" customHeight="1">
      <c r="A38" s="67"/>
      <c r="B38" s="67"/>
      <c r="C38" s="67"/>
      <c r="D38" s="67"/>
      <c r="E38" s="67"/>
      <c r="F38" s="67"/>
      <c r="G38" s="67"/>
      <c r="H38" s="67"/>
      <c r="I38" s="67"/>
      <c r="J38" s="67"/>
      <c r="K38" s="67"/>
      <c r="L38" s="67"/>
      <c r="N38" s="67"/>
      <c r="P38" s="16"/>
      <c r="Q38" s="67"/>
      <c r="R38" s="67"/>
      <c r="S38" s="67"/>
      <c r="T38" s="67"/>
      <c r="U38" s="67"/>
      <c r="V38" s="67"/>
      <c r="W38" s="67"/>
      <c r="X38" s="67"/>
      <c r="Y38" s="67"/>
      <c r="Z38" s="67"/>
      <c r="AA38" s="67"/>
    </row>
    <row r="39" spans="1:27" s="26" customFormat="1" ht="12.75" customHeight="1">
      <c r="A39" s="67"/>
      <c r="B39" s="67"/>
      <c r="C39" s="67"/>
      <c r="D39" s="67"/>
      <c r="E39" s="67"/>
      <c r="F39" s="67"/>
      <c r="G39" s="67"/>
      <c r="H39" s="67"/>
      <c r="I39" s="67"/>
      <c r="J39" s="67"/>
      <c r="K39" s="67"/>
      <c r="L39" s="67"/>
      <c r="N39" s="67"/>
      <c r="P39" s="16"/>
      <c r="Q39" s="67"/>
      <c r="R39" s="67"/>
      <c r="S39" s="67"/>
      <c r="T39" s="67"/>
      <c r="U39" s="67"/>
      <c r="V39" s="67"/>
      <c r="W39" s="67"/>
      <c r="X39" s="67"/>
      <c r="Y39" s="67"/>
      <c r="Z39" s="67"/>
      <c r="AA39" s="67"/>
    </row>
    <row r="40" spans="1:27" s="16" customFormat="1" ht="12.75" customHeight="1">
      <c r="A40" s="67"/>
      <c r="B40" s="67"/>
      <c r="C40" s="67"/>
      <c r="D40" s="67"/>
      <c r="E40" s="67"/>
      <c r="F40" s="67"/>
      <c r="G40" s="67"/>
      <c r="H40" s="67"/>
      <c r="I40" s="67"/>
      <c r="J40" s="67"/>
      <c r="K40" s="67"/>
      <c r="L40" s="67"/>
      <c r="N40" s="67"/>
      <c r="Q40" s="67"/>
      <c r="R40" s="67"/>
      <c r="S40" s="67"/>
      <c r="T40" s="67"/>
      <c r="U40" s="67"/>
      <c r="V40" s="67"/>
      <c r="W40" s="67"/>
      <c r="X40" s="67"/>
      <c r="Y40" s="67"/>
      <c r="Z40" s="67"/>
      <c r="AA40" s="67"/>
    </row>
    <row r="41" spans="1:27" ht="12.75" customHeight="1">
      <c r="C41" s="67"/>
      <c r="D41" s="67"/>
      <c r="E41" s="67"/>
      <c r="F41" s="67"/>
      <c r="G41" s="67"/>
    </row>
    <row r="42" spans="1:27" ht="12.75" customHeight="1">
      <c r="C42" s="67"/>
      <c r="D42" s="67"/>
      <c r="E42" s="67"/>
      <c r="F42" s="67"/>
      <c r="G42" s="67"/>
    </row>
    <row r="43" spans="1:27" ht="12.75" customHeight="1">
      <c r="C43" s="67"/>
      <c r="D43" s="67"/>
      <c r="E43" s="67"/>
      <c r="F43" s="67"/>
      <c r="G43" s="67"/>
    </row>
    <row r="44" spans="1:27" ht="12.75" customHeight="1"/>
    <row r="45" spans="1:27" ht="12.75" customHeight="1"/>
    <row r="46" spans="1:27" ht="12.75" customHeight="1"/>
    <row r="47" spans="1:27" ht="12.75" customHeight="1"/>
    <row r="53" ht="13.5" customHeight="1"/>
  </sheetData>
  <sheetProtection algorithmName="SHA-512" hashValue="g9tDwI61p1hwwFlOMsO5iOek8LmAc9QGA5P1OKBZWrtz1IytvLaqd25oV5Z3pxMYWZZGj4Hmq67UuTv/Z5hCTw==" saltValue="dazXhuIqucqfKwn/C+x3hA==" spinCount="100000" sheet="1" objects="1" scenarios="1"/>
  <mergeCells count="109">
    <mergeCell ref="A3:AA3"/>
    <mergeCell ref="X4:AA4"/>
    <mergeCell ref="X5:AA5"/>
    <mergeCell ref="J4:L4"/>
    <mergeCell ref="M4:P4"/>
    <mergeCell ref="F4:G4"/>
    <mergeCell ref="V4:W4"/>
    <mergeCell ref="S25:T25"/>
    <mergeCell ref="U25:V25"/>
    <mergeCell ref="G21:H21"/>
    <mergeCell ref="G16:H16"/>
    <mergeCell ref="D16:E16"/>
    <mergeCell ref="S14:T14"/>
    <mergeCell ref="D20:E20"/>
    <mergeCell ref="D21:E21"/>
    <mergeCell ref="O14:Q14"/>
    <mergeCell ref="O18:Q18"/>
    <mergeCell ref="O19:Q19"/>
    <mergeCell ref="U14:V14"/>
    <mergeCell ref="O15:Q15"/>
    <mergeCell ref="S15:T15"/>
    <mergeCell ref="U15:V15"/>
    <mergeCell ref="U16:V16"/>
    <mergeCell ref="O17:Q17"/>
    <mergeCell ref="U26:V26"/>
    <mergeCell ref="S24:T24"/>
    <mergeCell ref="O25:Q25"/>
    <mergeCell ref="N23:R23"/>
    <mergeCell ref="S23:T23"/>
    <mergeCell ref="S26:T26"/>
    <mergeCell ref="U24:V24"/>
    <mergeCell ref="D22:E22"/>
    <mergeCell ref="D23:E23"/>
    <mergeCell ref="G22:H22"/>
    <mergeCell ref="G23:H23"/>
    <mergeCell ref="O24:Q24"/>
    <mergeCell ref="U23:V23"/>
    <mergeCell ref="O26:Q26"/>
    <mergeCell ref="O28:Q28"/>
    <mergeCell ref="S28:T28"/>
    <mergeCell ref="U29:V29"/>
    <mergeCell ref="S27:T27"/>
    <mergeCell ref="S30:T30"/>
    <mergeCell ref="U30:V30"/>
    <mergeCell ref="U28:V28"/>
    <mergeCell ref="O27:Q27"/>
    <mergeCell ref="U27:V27"/>
    <mergeCell ref="O29:Q29"/>
    <mergeCell ref="S29:T29"/>
    <mergeCell ref="O30:Q30"/>
    <mergeCell ref="U17:V17"/>
    <mergeCell ref="U18:V18"/>
    <mergeCell ref="U19:V19"/>
    <mergeCell ref="U20:V20"/>
    <mergeCell ref="A20:C20"/>
    <mergeCell ref="O16:Q16"/>
    <mergeCell ref="S16:T16"/>
    <mergeCell ref="S20:T20"/>
    <mergeCell ref="D17:E17"/>
    <mergeCell ref="G14:H14"/>
    <mergeCell ref="G15:H15"/>
    <mergeCell ref="D15:E15"/>
    <mergeCell ref="D14:E14"/>
    <mergeCell ref="O20:Q20"/>
    <mergeCell ref="D18:E18"/>
    <mergeCell ref="S18:T18"/>
    <mergeCell ref="S19:T19"/>
    <mergeCell ref="D19:E19"/>
    <mergeCell ref="G20:H20"/>
    <mergeCell ref="S17:T17"/>
    <mergeCell ref="O12:Q12"/>
    <mergeCell ref="S12:T12"/>
    <mergeCell ref="U11:V11"/>
    <mergeCell ref="U13:V13"/>
    <mergeCell ref="D10:E10"/>
    <mergeCell ref="G10:H10"/>
    <mergeCell ref="G11:H11"/>
    <mergeCell ref="U10:V10"/>
    <mergeCell ref="O11:Q11"/>
    <mergeCell ref="D12:E12"/>
    <mergeCell ref="U12:V12"/>
    <mergeCell ref="O10:Q10"/>
    <mergeCell ref="S10:T10"/>
    <mergeCell ref="D11:E11"/>
    <mergeCell ref="S11:T11"/>
    <mergeCell ref="G12:H12"/>
    <mergeCell ref="G13:H13"/>
    <mergeCell ref="S13:T13"/>
    <mergeCell ref="D13:E13"/>
    <mergeCell ref="O13:Q13"/>
    <mergeCell ref="A5:B5"/>
    <mergeCell ref="C5:G5"/>
    <mergeCell ref="J5:U5"/>
    <mergeCell ref="V5:W5"/>
    <mergeCell ref="Q4:U4"/>
    <mergeCell ref="H4:I4"/>
    <mergeCell ref="D9:E9"/>
    <mergeCell ref="O9:Q9"/>
    <mergeCell ref="S9:T9"/>
    <mergeCell ref="A8:C8"/>
    <mergeCell ref="A4:B4"/>
    <mergeCell ref="D8:E8"/>
    <mergeCell ref="N8:R8"/>
    <mergeCell ref="S8:T8"/>
    <mergeCell ref="U8:V8"/>
    <mergeCell ref="H5:I5"/>
    <mergeCell ref="U9:V9"/>
    <mergeCell ref="G8:H8"/>
    <mergeCell ref="G9:H9"/>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D48"/>
  <sheetViews>
    <sheetView view="pageBreakPreview" topLeftCell="A3" zoomScaleNormal="95" zoomScaleSheetLayoutView="100" workbookViewId="0">
      <selection activeCell="AD27" sqref="AD26:AD27"/>
    </sheetView>
  </sheetViews>
  <sheetFormatPr defaultColWidth="9" defaultRowHeight="14.25"/>
  <cols>
    <col min="1" max="1" width="2.125" style="67" customWidth="1"/>
    <col min="2" max="2" width="11.875" style="67" customWidth="1"/>
    <col min="3" max="3" width="2.125" style="79" customWidth="1"/>
    <col min="4" max="5" width="5.125" style="80" customWidth="1"/>
    <col min="6" max="6" width="10.75" style="81" customWidth="1"/>
    <col min="7" max="7" width="6.25" style="81" customWidth="1"/>
    <col min="8" max="8" width="5.125" style="67" customWidth="1"/>
    <col min="9" max="10" width="9.625" style="67" customWidth="1"/>
    <col min="11" max="12" width="5.625" style="67" customWidth="1"/>
    <col min="13" max="13" width="2.875" style="67" customWidth="1"/>
    <col min="14" max="15" width="2.125" style="67" customWidth="1"/>
    <col min="16" max="16" width="5.625" style="67" customWidth="1"/>
    <col min="17" max="17" width="3" style="67" customWidth="1"/>
    <col min="18" max="19" width="2.125" style="67" customWidth="1"/>
    <col min="20" max="20" width="8.125" style="67" customWidth="1"/>
    <col min="21" max="21" width="2.125" style="67" customWidth="1"/>
    <col min="22" max="22" width="8.125" style="67" customWidth="1"/>
    <col min="23" max="25" width="9.625" style="67" customWidth="1"/>
    <col min="26" max="27" width="5.625" style="67" customWidth="1"/>
    <col min="28" max="28" width="8.125" style="67" customWidth="1"/>
    <col min="29" max="29" width="2.875" style="67" bestFit="1" customWidth="1"/>
    <col min="30" max="30" width="5.625" style="67" bestFit="1" customWidth="1"/>
    <col min="31" max="16384" width="9" style="67"/>
  </cols>
  <sheetData>
    <row r="2" spans="1:30" hidden="1"/>
    <row r="3" spans="1:30" s="61" customFormat="1" ht="21">
      <c r="A3" s="626" t="s">
        <v>509</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row>
    <row r="4" spans="1:30" s="24" customFormat="1" ht="34.5" customHeight="1">
      <c r="A4" s="544" t="s">
        <v>47</v>
      </c>
      <c r="B4" s="545"/>
      <c r="C4" s="279" t="s">
        <v>189</v>
      </c>
      <c r="D4" s="62"/>
      <c r="E4" s="63"/>
      <c r="F4" s="566"/>
      <c r="G4" s="552"/>
      <c r="H4" s="503" t="s">
        <v>190</v>
      </c>
      <c r="I4" s="505"/>
      <c r="J4" s="551"/>
      <c r="K4" s="566"/>
      <c r="L4" s="566"/>
      <c r="M4" s="565" t="s">
        <v>201</v>
      </c>
      <c r="N4" s="565"/>
      <c r="O4" s="565"/>
      <c r="P4" s="565"/>
      <c r="Q4" s="495"/>
      <c r="R4" s="495"/>
      <c r="S4" s="495"/>
      <c r="T4" s="495"/>
      <c r="U4" s="496"/>
      <c r="V4" s="555" t="s">
        <v>276</v>
      </c>
      <c r="W4" s="556"/>
      <c r="X4" s="564"/>
      <c r="Y4" s="564"/>
      <c r="Z4" s="564"/>
      <c r="AA4" s="564"/>
      <c r="AB4" s="15"/>
      <c r="AC4" s="16"/>
      <c r="AD4" s="17"/>
    </row>
    <row r="5" spans="1:30" s="24" customFormat="1" ht="34.5" customHeight="1">
      <c r="A5" s="544" t="s">
        <v>213</v>
      </c>
      <c r="B5" s="545"/>
      <c r="C5" s="546"/>
      <c r="D5" s="508"/>
      <c r="E5" s="508"/>
      <c r="F5" s="508"/>
      <c r="G5" s="509"/>
      <c r="H5" s="510" t="s">
        <v>264</v>
      </c>
      <c r="I5" s="512"/>
      <c r="J5" s="597"/>
      <c r="K5" s="598"/>
      <c r="L5" s="598"/>
      <c r="M5" s="598"/>
      <c r="N5" s="598"/>
      <c r="O5" s="598"/>
      <c r="P5" s="598"/>
      <c r="Q5" s="598"/>
      <c r="R5" s="598"/>
      <c r="S5" s="598"/>
      <c r="T5" s="598"/>
      <c r="U5" s="598"/>
      <c r="V5" s="544" t="s">
        <v>44</v>
      </c>
      <c r="W5" s="545"/>
      <c r="X5" s="563">
        <f>SUM(I14,I28,X24)</f>
        <v>0</v>
      </c>
      <c r="Y5" s="563"/>
      <c r="Z5" s="563"/>
      <c r="AA5" s="563"/>
      <c r="AB5" s="15"/>
      <c r="AC5" s="16"/>
      <c r="AD5" s="17"/>
    </row>
    <row r="6" spans="1:30" ht="9.75" customHeight="1">
      <c r="AC6" s="68"/>
      <c r="AD6" s="69"/>
    </row>
    <row r="7" spans="1:30" ht="13.9" customHeight="1" thickBot="1">
      <c r="A7" s="280" t="s">
        <v>197</v>
      </c>
      <c r="B7" s="26"/>
      <c r="C7" s="27"/>
      <c r="D7" s="622"/>
      <c r="E7" s="622"/>
      <c r="F7" s="28"/>
      <c r="G7" s="66"/>
      <c r="H7" s="66"/>
      <c r="I7" s="26"/>
      <c r="J7" s="26"/>
      <c r="K7" s="26"/>
      <c r="L7" s="26" t="s">
        <v>511</v>
      </c>
      <c r="N7" s="280" t="s">
        <v>169</v>
      </c>
      <c r="O7" s="25"/>
      <c r="P7" s="26"/>
      <c r="Q7" s="26"/>
      <c r="R7" s="27"/>
      <c r="S7" s="27"/>
      <c r="T7" s="28"/>
      <c r="U7" s="28"/>
      <c r="V7" s="31"/>
      <c r="W7" s="32"/>
      <c r="Y7" s="305"/>
      <c r="Z7" s="305"/>
      <c r="AA7" s="305" t="str">
        <f>【表紙】!$X$5</f>
        <v>令和６年（６月１日以降）①</v>
      </c>
      <c r="AB7" s="68"/>
      <c r="AC7" s="69"/>
    </row>
    <row r="8" spans="1:30" s="26" customFormat="1" ht="13.9" customHeight="1">
      <c r="A8" s="547" t="s">
        <v>46</v>
      </c>
      <c r="B8" s="548"/>
      <c r="C8" s="549"/>
      <c r="D8" s="550" t="s">
        <v>218</v>
      </c>
      <c r="E8" s="532"/>
      <c r="F8" s="167" t="s">
        <v>188</v>
      </c>
      <c r="G8" s="553" t="s">
        <v>217</v>
      </c>
      <c r="H8" s="554"/>
      <c r="I8" s="245" t="s">
        <v>277</v>
      </c>
      <c r="J8" s="246" t="s">
        <v>343</v>
      </c>
      <c r="K8" s="246" t="s">
        <v>510</v>
      </c>
      <c r="L8" s="246" t="s">
        <v>511</v>
      </c>
      <c r="M8" s="35"/>
      <c r="N8" s="547" t="s">
        <v>46</v>
      </c>
      <c r="O8" s="548"/>
      <c r="P8" s="548"/>
      <c r="Q8" s="548"/>
      <c r="R8" s="575"/>
      <c r="S8" s="531" t="s">
        <v>218</v>
      </c>
      <c r="T8" s="532"/>
      <c r="U8" s="525" t="s">
        <v>188</v>
      </c>
      <c r="V8" s="526"/>
      <c r="W8" s="181" t="s">
        <v>217</v>
      </c>
      <c r="X8" s="245" t="s">
        <v>277</v>
      </c>
      <c r="Y8" s="246" t="s">
        <v>343</v>
      </c>
      <c r="Z8" s="246" t="s">
        <v>510</v>
      </c>
      <c r="AA8" s="246" t="s">
        <v>511</v>
      </c>
      <c r="AB8" s="30"/>
      <c r="AC8" s="34"/>
    </row>
    <row r="9" spans="1:30" s="26" customFormat="1" ht="13.9" customHeight="1">
      <c r="A9" s="256"/>
      <c r="B9" s="182" t="s">
        <v>263</v>
      </c>
      <c r="C9" s="184" t="s">
        <v>352</v>
      </c>
      <c r="D9" s="517">
        <v>5050</v>
      </c>
      <c r="E9" s="518"/>
      <c r="F9" s="201">
        <v>3350</v>
      </c>
      <c r="G9" s="599">
        <f>SUM(D9-F9)</f>
        <v>1700</v>
      </c>
      <c r="H9" s="600"/>
      <c r="I9" s="36"/>
      <c r="J9" s="36"/>
      <c r="K9" s="394" t="s">
        <v>490</v>
      </c>
      <c r="L9" s="393" t="s">
        <v>488</v>
      </c>
      <c r="M9" s="137"/>
      <c r="N9" s="175" t="s">
        <v>170</v>
      </c>
      <c r="O9" s="617" t="s">
        <v>209</v>
      </c>
      <c r="P9" s="617" t="s">
        <v>84</v>
      </c>
      <c r="Q9" s="617"/>
      <c r="R9" s="184" t="s">
        <v>324</v>
      </c>
      <c r="S9" s="517">
        <v>2450</v>
      </c>
      <c r="T9" s="518"/>
      <c r="U9" s="615">
        <v>2450</v>
      </c>
      <c r="V9" s="631"/>
      <c r="W9" s="125">
        <f>SUM(S9-U9)</f>
        <v>0</v>
      </c>
      <c r="X9" s="36"/>
      <c r="Y9" s="36"/>
      <c r="Z9" s="394" t="s">
        <v>490</v>
      </c>
      <c r="AA9" s="394" t="s">
        <v>490</v>
      </c>
      <c r="AB9" s="30"/>
      <c r="AC9" s="34"/>
    </row>
    <row r="10" spans="1:30" s="26" customFormat="1" ht="13.9" customHeight="1">
      <c r="A10" s="256"/>
      <c r="B10" s="170" t="s">
        <v>123</v>
      </c>
      <c r="C10" s="184" t="s">
        <v>327</v>
      </c>
      <c r="D10" s="515">
        <v>4400</v>
      </c>
      <c r="E10" s="516"/>
      <c r="F10" s="202">
        <v>2700</v>
      </c>
      <c r="G10" s="586">
        <f>SUM(D10-F10)</f>
        <v>1700</v>
      </c>
      <c r="H10" s="587"/>
      <c r="I10" s="37"/>
      <c r="J10" s="37"/>
      <c r="K10" s="394" t="s">
        <v>490</v>
      </c>
      <c r="L10" s="394" t="s">
        <v>489</v>
      </c>
      <c r="M10" s="117"/>
      <c r="N10" s="175" t="s">
        <v>170</v>
      </c>
      <c r="O10" s="610" t="s">
        <v>131</v>
      </c>
      <c r="P10" s="610" t="s">
        <v>84</v>
      </c>
      <c r="Q10" s="610"/>
      <c r="R10" s="184" t="s">
        <v>324</v>
      </c>
      <c r="S10" s="515">
        <v>1600</v>
      </c>
      <c r="T10" s="516"/>
      <c r="U10" s="535">
        <v>1600</v>
      </c>
      <c r="V10" s="530"/>
      <c r="W10" s="54">
        <f>SUM(S10-U10)</f>
        <v>0</v>
      </c>
      <c r="X10" s="37"/>
      <c r="Y10" s="37"/>
      <c r="Z10" s="394" t="s">
        <v>490</v>
      </c>
      <c r="AA10" s="394" t="s">
        <v>490</v>
      </c>
      <c r="AB10" s="30"/>
      <c r="AC10" s="34"/>
    </row>
    <row r="11" spans="1:30" s="26" customFormat="1" ht="13.9" customHeight="1">
      <c r="A11" s="175" t="s">
        <v>170</v>
      </c>
      <c r="B11" s="170" t="s">
        <v>124</v>
      </c>
      <c r="C11" s="184" t="s">
        <v>324</v>
      </c>
      <c r="D11" s="515">
        <v>800</v>
      </c>
      <c r="E11" s="516"/>
      <c r="F11" s="202">
        <v>800</v>
      </c>
      <c r="G11" s="586">
        <f>SUM(D11-F11)</f>
        <v>0</v>
      </c>
      <c r="H11" s="587"/>
      <c r="I11" s="37"/>
      <c r="J11" s="37"/>
      <c r="K11" s="394" t="s">
        <v>490</v>
      </c>
      <c r="L11" s="394" t="s">
        <v>490</v>
      </c>
      <c r="M11" s="117"/>
      <c r="N11" s="175" t="s">
        <v>170</v>
      </c>
      <c r="O11" s="610" t="s">
        <v>132</v>
      </c>
      <c r="P11" s="610" t="s">
        <v>84</v>
      </c>
      <c r="Q11" s="610"/>
      <c r="R11" s="184" t="s">
        <v>324</v>
      </c>
      <c r="S11" s="515">
        <v>1550</v>
      </c>
      <c r="T11" s="516"/>
      <c r="U11" s="535">
        <v>1550</v>
      </c>
      <c r="V11" s="530"/>
      <c r="W11" s="54">
        <f t="shared" ref="W11:W22" si="0">SUM(S11-U11)</f>
        <v>0</v>
      </c>
      <c r="X11" s="37"/>
      <c r="Y11" s="37"/>
      <c r="Z11" s="394" t="s">
        <v>490</v>
      </c>
      <c r="AA11" s="394" t="s">
        <v>490</v>
      </c>
      <c r="AB11" s="30"/>
      <c r="AC11" s="34"/>
    </row>
    <row r="12" spans="1:30" s="26" customFormat="1" ht="13.9" customHeight="1">
      <c r="A12" s="175" t="s">
        <v>170</v>
      </c>
      <c r="B12" s="170" t="s">
        <v>125</v>
      </c>
      <c r="C12" s="184" t="s">
        <v>327</v>
      </c>
      <c r="D12" s="515">
        <v>850</v>
      </c>
      <c r="E12" s="516"/>
      <c r="F12" s="202">
        <v>850</v>
      </c>
      <c r="G12" s="586">
        <f>SUM(D12-F12)</f>
        <v>0</v>
      </c>
      <c r="H12" s="587"/>
      <c r="I12" s="37"/>
      <c r="J12" s="37"/>
      <c r="K12" s="394" t="s">
        <v>490</v>
      </c>
      <c r="L12" s="394" t="s">
        <v>490</v>
      </c>
      <c r="M12" s="117"/>
      <c r="N12" s="175" t="s">
        <v>170</v>
      </c>
      <c r="O12" s="610" t="s">
        <v>133</v>
      </c>
      <c r="P12" s="610" t="s">
        <v>50</v>
      </c>
      <c r="Q12" s="610"/>
      <c r="R12" s="184" t="s">
        <v>327</v>
      </c>
      <c r="S12" s="515">
        <v>2600</v>
      </c>
      <c r="T12" s="516"/>
      <c r="U12" s="535">
        <v>2600</v>
      </c>
      <c r="V12" s="530"/>
      <c r="W12" s="54">
        <f t="shared" si="0"/>
        <v>0</v>
      </c>
      <c r="X12" s="37"/>
      <c r="Y12" s="37"/>
      <c r="Z12" s="394" t="s">
        <v>490</v>
      </c>
      <c r="AA12" s="394" t="s">
        <v>490</v>
      </c>
      <c r="AB12" s="30"/>
      <c r="AC12" s="34"/>
    </row>
    <row r="13" spans="1:30" s="26" customFormat="1" ht="13.9" customHeight="1" thickBot="1">
      <c r="A13" s="240"/>
      <c r="B13" s="287"/>
      <c r="C13" s="287"/>
      <c r="D13" s="537"/>
      <c r="E13" s="538"/>
      <c r="F13" s="261"/>
      <c r="G13" s="590"/>
      <c r="H13" s="538"/>
      <c r="I13" s="38"/>
      <c r="J13" s="38"/>
      <c r="K13" s="38"/>
      <c r="L13" s="38"/>
      <c r="M13" s="117"/>
      <c r="N13" s="175" t="s">
        <v>170</v>
      </c>
      <c r="O13" s="610" t="s">
        <v>134</v>
      </c>
      <c r="P13" s="610" t="s">
        <v>50</v>
      </c>
      <c r="Q13" s="610"/>
      <c r="R13" s="184" t="s">
        <v>327</v>
      </c>
      <c r="S13" s="515">
        <v>1300</v>
      </c>
      <c r="T13" s="516"/>
      <c r="U13" s="535">
        <v>1300</v>
      </c>
      <c r="V13" s="530"/>
      <c r="W13" s="54">
        <f t="shared" si="0"/>
        <v>0</v>
      </c>
      <c r="X13" s="37"/>
      <c r="Y13" s="37"/>
      <c r="Z13" s="394" t="s">
        <v>490</v>
      </c>
      <c r="AA13" s="394" t="s">
        <v>490</v>
      </c>
      <c r="AB13" s="30"/>
      <c r="AC13" s="34"/>
    </row>
    <row r="14" spans="1:30" s="26" customFormat="1" ht="13.9" customHeight="1" thickTop="1" thickBot="1">
      <c r="A14" s="268"/>
      <c r="B14" s="180" t="s">
        <v>176</v>
      </c>
      <c r="C14" s="243"/>
      <c r="D14" s="571">
        <f>SUM(D9:E13)</f>
        <v>11100</v>
      </c>
      <c r="E14" s="570"/>
      <c r="F14" s="56">
        <f>SUM(F9:F13)</f>
        <v>7700</v>
      </c>
      <c r="G14" s="569">
        <f>SUM(G9:H13)</f>
        <v>3400</v>
      </c>
      <c r="H14" s="570"/>
      <c r="I14" s="58">
        <f>SUM(I9:I13)</f>
        <v>0</v>
      </c>
      <c r="J14" s="58">
        <f>SUM(J9:J13)</f>
        <v>0</v>
      </c>
      <c r="K14" s="58">
        <f>COUNTIF(K9:K13,"○")</f>
        <v>0</v>
      </c>
      <c r="L14" s="58">
        <f>COUNTIF(L9:L13,"○")</f>
        <v>2</v>
      </c>
      <c r="M14" s="110"/>
      <c r="N14" s="175" t="s">
        <v>170</v>
      </c>
      <c r="O14" s="610" t="s">
        <v>135</v>
      </c>
      <c r="P14" s="610" t="s">
        <v>50</v>
      </c>
      <c r="Q14" s="610"/>
      <c r="R14" s="184" t="s">
        <v>327</v>
      </c>
      <c r="S14" s="515">
        <v>1300</v>
      </c>
      <c r="T14" s="516"/>
      <c r="U14" s="535">
        <v>1300</v>
      </c>
      <c r="V14" s="530"/>
      <c r="W14" s="54">
        <f t="shared" si="0"/>
        <v>0</v>
      </c>
      <c r="X14" s="37"/>
      <c r="Y14" s="37"/>
      <c r="Z14" s="394" t="s">
        <v>490</v>
      </c>
      <c r="AA14" s="394" t="s">
        <v>490</v>
      </c>
      <c r="AB14" s="30"/>
      <c r="AC14" s="34"/>
    </row>
    <row r="15" spans="1:30" s="26" customFormat="1" ht="13.9" customHeight="1">
      <c r="A15" s="41"/>
      <c r="B15" s="47"/>
      <c r="C15" s="41"/>
      <c r="D15" s="41"/>
      <c r="E15" s="41"/>
      <c r="F15" s="41"/>
      <c r="G15" s="41"/>
      <c r="H15" s="41"/>
      <c r="I15" s="41"/>
      <c r="J15" s="41"/>
      <c r="K15" s="41"/>
      <c r="L15" s="41"/>
      <c r="M15" s="137"/>
      <c r="N15" s="175" t="s">
        <v>170</v>
      </c>
      <c r="O15" s="610" t="s">
        <v>136</v>
      </c>
      <c r="P15" s="610" t="s">
        <v>50</v>
      </c>
      <c r="Q15" s="610"/>
      <c r="R15" s="184" t="s">
        <v>270</v>
      </c>
      <c r="S15" s="515">
        <v>600</v>
      </c>
      <c r="T15" s="516"/>
      <c r="U15" s="535">
        <v>600</v>
      </c>
      <c r="V15" s="530"/>
      <c r="W15" s="54">
        <f t="shared" si="0"/>
        <v>0</v>
      </c>
      <c r="X15" s="37"/>
      <c r="Y15" s="37"/>
      <c r="Z15" s="394" t="s">
        <v>490</v>
      </c>
      <c r="AA15" s="394" t="s">
        <v>490</v>
      </c>
      <c r="AB15" s="30"/>
      <c r="AC15" s="34"/>
    </row>
    <row r="16" spans="1:30" s="26" customFormat="1" ht="13.9" customHeight="1">
      <c r="A16" s="41"/>
      <c r="B16" s="47"/>
      <c r="C16" s="41"/>
      <c r="D16" s="41"/>
      <c r="E16" s="41"/>
      <c r="F16" s="41"/>
      <c r="G16" s="41"/>
      <c r="H16" s="41"/>
      <c r="I16" s="41"/>
      <c r="J16" s="41"/>
      <c r="K16" s="41"/>
      <c r="L16" s="41"/>
      <c r="M16" s="137"/>
      <c r="N16" s="175" t="s">
        <v>170</v>
      </c>
      <c r="O16" s="610" t="s">
        <v>137</v>
      </c>
      <c r="P16" s="610" t="s">
        <v>87</v>
      </c>
      <c r="Q16" s="610"/>
      <c r="R16" s="184" t="s">
        <v>273</v>
      </c>
      <c r="S16" s="515">
        <v>750</v>
      </c>
      <c r="T16" s="516"/>
      <c r="U16" s="535">
        <v>750</v>
      </c>
      <c r="V16" s="530"/>
      <c r="W16" s="54">
        <f t="shared" si="0"/>
        <v>0</v>
      </c>
      <c r="X16" s="37"/>
      <c r="Y16" s="37"/>
      <c r="Z16" s="394" t="s">
        <v>490</v>
      </c>
      <c r="AA16" s="394" t="s">
        <v>490</v>
      </c>
      <c r="AB16" s="30"/>
      <c r="AC16" s="34"/>
    </row>
    <row r="17" spans="1:29" s="26" customFormat="1" ht="13.9" customHeight="1" thickBot="1">
      <c r="A17" s="280" t="s">
        <v>198</v>
      </c>
      <c r="C17" s="27"/>
      <c r="D17" s="27"/>
      <c r="E17" s="28"/>
      <c r="F17" s="28"/>
      <c r="G17" s="28"/>
      <c r="H17" s="28"/>
      <c r="I17" s="29"/>
      <c r="J17" s="29"/>
      <c r="K17" s="29"/>
      <c r="L17" s="29"/>
      <c r="M17" s="137"/>
      <c r="N17" s="175" t="s">
        <v>170</v>
      </c>
      <c r="O17" s="610" t="s">
        <v>138</v>
      </c>
      <c r="P17" s="610" t="s">
        <v>130</v>
      </c>
      <c r="Q17" s="610"/>
      <c r="R17" s="219" t="s">
        <v>335</v>
      </c>
      <c r="S17" s="515">
        <v>1800</v>
      </c>
      <c r="T17" s="516"/>
      <c r="U17" s="535">
        <v>1800</v>
      </c>
      <c r="V17" s="530"/>
      <c r="W17" s="54">
        <f t="shared" si="0"/>
        <v>0</v>
      </c>
      <c r="X17" s="37"/>
      <c r="Y17" s="37"/>
      <c r="Z17" s="394" t="s">
        <v>490</v>
      </c>
      <c r="AA17" s="394" t="s">
        <v>490</v>
      </c>
      <c r="AB17" s="30"/>
      <c r="AC17" s="34"/>
    </row>
    <row r="18" spans="1:29" s="26" customFormat="1" ht="13.9" customHeight="1">
      <c r="A18" s="547" t="s">
        <v>46</v>
      </c>
      <c r="B18" s="548"/>
      <c r="C18" s="549"/>
      <c r="D18" s="550" t="s">
        <v>218</v>
      </c>
      <c r="E18" s="532"/>
      <c r="F18" s="167" t="s">
        <v>188</v>
      </c>
      <c r="G18" s="553" t="s">
        <v>217</v>
      </c>
      <c r="H18" s="554"/>
      <c r="I18" s="245" t="s">
        <v>277</v>
      </c>
      <c r="J18" s="246" t="s">
        <v>343</v>
      </c>
      <c r="K18" s="246" t="s">
        <v>510</v>
      </c>
      <c r="L18" s="246" t="s">
        <v>511</v>
      </c>
      <c r="M18" s="137"/>
      <c r="N18" s="175" t="s">
        <v>170</v>
      </c>
      <c r="O18" s="610" t="s">
        <v>139</v>
      </c>
      <c r="P18" s="610" t="s">
        <v>50</v>
      </c>
      <c r="Q18" s="610"/>
      <c r="R18" s="184" t="s">
        <v>270</v>
      </c>
      <c r="S18" s="515">
        <v>900</v>
      </c>
      <c r="T18" s="516"/>
      <c r="U18" s="535">
        <v>900</v>
      </c>
      <c r="V18" s="530"/>
      <c r="W18" s="54">
        <f t="shared" si="0"/>
        <v>0</v>
      </c>
      <c r="X18" s="37"/>
      <c r="Y18" s="37"/>
      <c r="Z18" s="394" t="s">
        <v>490</v>
      </c>
      <c r="AA18" s="394" t="s">
        <v>490</v>
      </c>
      <c r="AB18" s="30"/>
      <c r="AC18" s="34"/>
    </row>
    <row r="19" spans="1:29" s="26" customFormat="1" ht="13.9" customHeight="1">
      <c r="A19" s="175" t="s">
        <v>170</v>
      </c>
      <c r="B19" s="182" t="s">
        <v>280</v>
      </c>
      <c r="C19" s="178" t="s">
        <v>322</v>
      </c>
      <c r="D19" s="517">
        <v>3050</v>
      </c>
      <c r="E19" s="518"/>
      <c r="F19" s="201">
        <v>3050</v>
      </c>
      <c r="G19" s="599">
        <f>SUM(D19-F19)</f>
        <v>0</v>
      </c>
      <c r="H19" s="600"/>
      <c r="I19" s="36"/>
      <c r="J19" s="36"/>
      <c r="K19" s="394" t="s">
        <v>490</v>
      </c>
      <c r="L19" s="394" t="s">
        <v>490</v>
      </c>
      <c r="M19" s="137"/>
      <c r="N19" s="175" t="s">
        <v>170</v>
      </c>
      <c r="O19" s="610" t="s">
        <v>140</v>
      </c>
      <c r="P19" s="610" t="s">
        <v>50</v>
      </c>
      <c r="Q19" s="610"/>
      <c r="R19" s="184" t="s">
        <v>270</v>
      </c>
      <c r="S19" s="515">
        <v>250</v>
      </c>
      <c r="T19" s="516"/>
      <c r="U19" s="535">
        <v>250</v>
      </c>
      <c r="V19" s="530"/>
      <c r="W19" s="54">
        <f t="shared" si="0"/>
        <v>0</v>
      </c>
      <c r="X19" s="37"/>
      <c r="Y19" s="37"/>
      <c r="Z19" s="394" t="s">
        <v>490</v>
      </c>
      <c r="AA19" s="394" t="s">
        <v>490</v>
      </c>
      <c r="AC19" s="43"/>
    </row>
    <row r="20" spans="1:29" s="26" customFormat="1" ht="13.9" customHeight="1">
      <c r="A20" s="175" t="s">
        <v>170</v>
      </c>
      <c r="B20" s="170" t="s">
        <v>126</v>
      </c>
      <c r="C20" s="178" t="s">
        <v>322</v>
      </c>
      <c r="D20" s="515">
        <v>1850</v>
      </c>
      <c r="E20" s="516"/>
      <c r="F20" s="202">
        <v>1850</v>
      </c>
      <c r="G20" s="586">
        <f t="shared" ref="G20:G26" si="1">SUM(D20-F20)</f>
        <v>0</v>
      </c>
      <c r="H20" s="587"/>
      <c r="I20" s="37"/>
      <c r="J20" s="37"/>
      <c r="K20" s="394" t="s">
        <v>490</v>
      </c>
      <c r="L20" s="394" t="s">
        <v>490</v>
      </c>
      <c r="M20" s="137"/>
      <c r="N20" s="175" t="s">
        <v>170</v>
      </c>
      <c r="O20" s="610" t="s">
        <v>141</v>
      </c>
      <c r="P20" s="610" t="s">
        <v>50</v>
      </c>
      <c r="Q20" s="610"/>
      <c r="R20" s="184" t="s">
        <v>270</v>
      </c>
      <c r="S20" s="515">
        <v>250</v>
      </c>
      <c r="T20" s="516"/>
      <c r="U20" s="535">
        <v>250</v>
      </c>
      <c r="V20" s="530"/>
      <c r="W20" s="54">
        <f t="shared" si="0"/>
        <v>0</v>
      </c>
      <c r="X20" s="37"/>
      <c r="Y20" s="37"/>
      <c r="Z20" s="394" t="s">
        <v>490</v>
      </c>
      <c r="AA20" s="394" t="s">
        <v>490</v>
      </c>
      <c r="AC20" s="43"/>
    </row>
    <row r="21" spans="1:29" s="26" customFormat="1" ht="13.9" customHeight="1">
      <c r="A21" s="175" t="s">
        <v>170</v>
      </c>
      <c r="B21" s="170" t="s">
        <v>127</v>
      </c>
      <c r="C21" s="184" t="s">
        <v>324</v>
      </c>
      <c r="D21" s="515">
        <v>700</v>
      </c>
      <c r="E21" s="516"/>
      <c r="F21" s="202">
        <v>700</v>
      </c>
      <c r="G21" s="586">
        <f t="shared" si="1"/>
        <v>0</v>
      </c>
      <c r="H21" s="587"/>
      <c r="I21" s="37"/>
      <c r="J21" s="37"/>
      <c r="K21" s="394" t="s">
        <v>490</v>
      </c>
      <c r="L21" s="394" t="s">
        <v>490</v>
      </c>
      <c r="M21" s="137"/>
      <c r="N21" s="175" t="s">
        <v>170</v>
      </c>
      <c r="O21" s="610" t="s">
        <v>142</v>
      </c>
      <c r="P21" s="610" t="s">
        <v>50</v>
      </c>
      <c r="Q21" s="610"/>
      <c r="R21" s="184" t="s">
        <v>270</v>
      </c>
      <c r="S21" s="515">
        <v>1300</v>
      </c>
      <c r="T21" s="516"/>
      <c r="U21" s="535">
        <v>1300</v>
      </c>
      <c r="V21" s="530"/>
      <c r="W21" s="54">
        <f t="shared" si="0"/>
        <v>0</v>
      </c>
      <c r="X21" s="37"/>
      <c r="Y21" s="37"/>
      <c r="Z21" s="394" t="s">
        <v>490</v>
      </c>
      <c r="AA21" s="394" t="s">
        <v>490</v>
      </c>
      <c r="AB21" s="30"/>
      <c r="AC21" s="34"/>
    </row>
    <row r="22" spans="1:29" s="26" customFormat="1" ht="13.9" customHeight="1">
      <c r="A22" s="175" t="s">
        <v>170</v>
      </c>
      <c r="B22" s="170" t="s">
        <v>128</v>
      </c>
      <c r="C22" s="184" t="s">
        <v>327</v>
      </c>
      <c r="D22" s="515">
        <v>1100</v>
      </c>
      <c r="E22" s="516"/>
      <c r="F22" s="202">
        <v>1100</v>
      </c>
      <c r="G22" s="586">
        <f t="shared" si="1"/>
        <v>0</v>
      </c>
      <c r="H22" s="587"/>
      <c r="I22" s="37"/>
      <c r="J22" s="37"/>
      <c r="K22" s="394" t="s">
        <v>490</v>
      </c>
      <c r="L22" s="394" t="s">
        <v>490</v>
      </c>
      <c r="M22" s="137"/>
      <c r="N22" s="175" t="s">
        <v>170</v>
      </c>
      <c r="O22" s="610" t="s">
        <v>143</v>
      </c>
      <c r="P22" s="610" t="s">
        <v>50</v>
      </c>
      <c r="Q22" s="610"/>
      <c r="R22" s="184" t="s">
        <v>327</v>
      </c>
      <c r="S22" s="515">
        <v>650</v>
      </c>
      <c r="T22" s="516"/>
      <c r="U22" s="535">
        <v>650</v>
      </c>
      <c r="V22" s="530"/>
      <c r="W22" s="54">
        <f t="shared" si="0"/>
        <v>0</v>
      </c>
      <c r="X22" s="37"/>
      <c r="Y22" s="37"/>
      <c r="Z22" s="394" t="s">
        <v>490</v>
      </c>
      <c r="AA22" s="394" t="s">
        <v>490</v>
      </c>
      <c r="AB22" s="30"/>
      <c r="AC22" s="34"/>
    </row>
    <row r="23" spans="1:29" s="26" customFormat="1" ht="13.9" customHeight="1" thickBot="1">
      <c r="A23" s="175" t="s">
        <v>170</v>
      </c>
      <c r="B23" s="170" t="s">
        <v>182</v>
      </c>
      <c r="C23" s="184" t="s">
        <v>270</v>
      </c>
      <c r="D23" s="515">
        <v>500</v>
      </c>
      <c r="E23" s="516"/>
      <c r="F23" s="202">
        <v>500</v>
      </c>
      <c r="G23" s="586">
        <f t="shared" si="1"/>
        <v>0</v>
      </c>
      <c r="H23" s="587"/>
      <c r="I23" s="37"/>
      <c r="J23" s="37"/>
      <c r="K23" s="394" t="s">
        <v>490</v>
      </c>
      <c r="L23" s="394" t="s">
        <v>490</v>
      </c>
      <c r="M23" s="126"/>
      <c r="N23" s="240"/>
      <c r="O23" s="543"/>
      <c r="P23" s="543"/>
      <c r="Q23" s="543"/>
      <c r="R23" s="296"/>
      <c r="S23" s="537"/>
      <c r="T23" s="538"/>
      <c r="U23" s="513"/>
      <c r="V23" s="514"/>
      <c r="W23" s="276"/>
      <c r="X23" s="38"/>
      <c r="Y23" s="38"/>
      <c r="Z23" s="38"/>
      <c r="AA23" s="38"/>
      <c r="AB23" s="30"/>
      <c r="AC23" s="34"/>
    </row>
    <row r="24" spans="1:29" s="71" customFormat="1" ht="13.9" customHeight="1" thickTop="1" thickBot="1">
      <c r="A24" s="175" t="s">
        <v>170</v>
      </c>
      <c r="B24" s="170" t="s">
        <v>129</v>
      </c>
      <c r="C24" s="184" t="s">
        <v>270</v>
      </c>
      <c r="D24" s="515">
        <v>500</v>
      </c>
      <c r="E24" s="516"/>
      <c r="F24" s="202">
        <v>500</v>
      </c>
      <c r="G24" s="586">
        <f t="shared" si="1"/>
        <v>0</v>
      </c>
      <c r="H24" s="587"/>
      <c r="I24" s="37"/>
      <c r="J24" s="37"/>
      <c r="K24" s="394" t="s">
        <v>490</v>
      </c>
      <c r="L24" s="394" t="s">
        <v>490</v>
      </c>
      <c r="M24" s="126"/>
      <c r="N24" s="237"/>
      <c r="O24" s="536" t="s">
        <v>284</v>
      </c>
      <c r="P24" s="536"/>
      <c r="Q24" s="536"/>
      <c r="R24" s="238"/>
      <c r="S24" s="533">
        <f>SUM(S9:T23)</f>
        <v>17300</v>
      </c>
      <c r="T24" s="534"/>
      <c r="U24" s="519">
        <f>SUM(U9:V23)</f>
        <v>17300</v>
      </c>
      <c r="V24" s="520"/>
      <c r="W24" s="124">
        <f>SUM(W9:W23)</f>
        <v>0</v>
      </c>
      <c r="X24" s="58">
        <f>SUM(X9:X22)</f>
        <v>0</v>
      </c>
      <c r="Y24" s="58">
        <f>SUM(Y9:Y22)</f>
        <v>0</v>
      </c>
      <c r="Z24" s="58">
        <f>COUNTIF(Z9:Z23,"○")</f>
        <v>0</v>
      </c>
      <c r="AA24" s="58">
        <f>COUNTIF(AA9:AA23,"○")</f>
        <v>0</v>
      </c>
      <c r="AB24" s="30"/>
      <c r="AC24" s="34"/>
    </row>
    <row r="25" spans="1:29" s="71" customFormat="1" ht="13.9" customHeight="1">
      <c r="A25" s="175" t="s">
        <v>170</v>
      </c>
      <c r="B25" s="170" t="s">
        <v>376</v>
      </c>
      <c r="C25" s="184" t="s">
        <v>270</v>
      </c>
      <c r="D25" s="515">
        <v>550</v>
      </c>
      <c r="E25" s="516"/>
      <c r="F25" s="202">
        <v>550</v>
      </c>
      <c r="G25" s="586">
        <f t="shared" si="1"/>
        <v>0</v>
      </c>
      <c r="H25" s="587"/>
      <c r="I25" s="37"/>
      <c r="J25" s="37"/>
      <c r="K25" s="394" t="s">
        <v>490</v>
      </c>
      <c r="L25" s="394" t="s">
        <v>490</v>
      </c>
      <c r="M25" s="26"/>
      <c r="N25" s="41"/>
      <c r="O25" s="41"/>
      <c r="P25" s="41"/>
      <c r="Q25" s="26"/>
      <c r="R25" s="26"/>
      <c r="S25" s="26"/>
      <c r="T25" s="26"/>
      <c r="U25" s="26"/>
      <c r="V25" s="26"/>
      <c r="W25" s="26"/>
      <c r="X25" s="26"/>
      <c r="AB25" s="30"/>
      <c r="AC25" s="34"/>
    </row>
    <row r="26" spans="1:29" s="26" customFormat="1" ht="13.9" customHeight="1">
      <c r="A26" s="175" t="s">
        <v>170</v>
      </c>
      <c r="B26" s="172" t="s">
        <v>377</v>
      </c>
      <c r="C26" s="186" t="s">
        <v>391</v>
      </c>
      <c r="D26" s="515">
        <v>2000</v>
      </c>
      <c r="E26" s="516"/>
      <c r="F26" s="202">
        <v>2000</v>
      </c>
      <c r="G26" s="586">
        <f t="shared" si="1"/>
        <v>0</v>
      </c>
      <c r="H26" s="587"/>
      <c r="I26" s="37"/>
      <c r="J26" s="37"/>
      <c r="K26" s="394" t="s">
        <v>490</v>
      </c>
      <c r="L26" s="394" t="s">
        <v>490</v>
      </c>
      <c r="N26" s="41"/>
      <c r="O26" s="41"/>
      <c r="P26" s="41"/>
      <c r="Q26" s="16"/>
      <c r="R26" s="16"/>
      <c r="S26" s="16"/>
      <c r="T26" s="16"/>
      <c r="U26" s="16"/>
      <c r="V26" s="16"/>
      <c r="W26" s="16"/>
      <c r="X26" s="16"/>
      <c r="AB26" s="30"/>
      <c r="AC26" s="34"/>
    </row>
    <row r="27" spans="1:29" s="26" customFormat="1" ht="13.9" customHeight="1" thickBot="1">
      <c r="A27" s="240"/>
      <c r="B27" s="301"/>
      <c r="C27" s="272"/>
      <c r="D27" s="618"/>
      <c r="E27" s="538"/>
      <c r="F27" s="261"/>
      <c r="G27" s="629"/>
      <c r="H27" s="630"/>
      <c r="I27" s="38"/>
      <c r="J27" s="38"/>
      <c r="K27" s="38"/>
      <c r="L27" s="38"/>
      <c r="N27" s="298" t="s">
        <v>0</v>
      </c>
      <c r="O27" s="67"/>
      <c r="P27" s="67"/>
      <c r="Q27" s="67"/>
      <c r="R27" s="67"/>
      <c r="S27" s="67"/>
      <c r="T27" s="67"/>
      <c r="U27" s="67"/>
      <c r="V27" s="67"/>
      <c r="W27" s="67"/>
      <c r="X27" s="67"/>
    </row>
    <row r="28" spans="1:29" s="26" customFormat="1" ht="13.9" customHeight="1" thickTop="1" thickBot="1">
      <c r="A28" s="268"/>
      <c r="B28" s="180" t="s">
        <v>174</v>
      </c>
      <c r="C28" s="243"/>
      <c r="D28" s="604">
        <f>SUM(D19:E27)</f>
        <v>10250</v>
      </c>
      <c r="E28" s="534"/>
      <c r="F28" s="56">
        <f>SUM(F19:F27)</f>
        <v>10250</v>
      </c>
      <c r="G28" s="602">
        <f>SUM(G19:H27)</f>
        <v>0</v>
      </c>
      <c r="H28" s="603"/>
      <c r="I28" s="58">
        <f>SUM(I19:I26)</f>
        <v>0</v>
      </c>
      <c r="J28" s="58">
        <f>SUM(J19:J26)</f>
        <v>0</v>
      </c>
      <c r="K28" s="58">
        <f>COUNTIF(K19:K27,"○")</f>
        <v>0</v>
      </c>
      <c r="L28" s="58">
        <f>COUNTIF(L19:L27,"○")</f>
        <v>0</v>
      </c>
      <c r="N28" s="306" t="s">
        <v>492</v>
      </c>
      <c r="O28" s="16"/>
      <c r="P28" s="67"/>
      <c r="Q28" s="67"/>
      <c r="R28" s="67"/>
      <c r="S28" s="67"/>
      <c r="T28" s="67"/>
      <c r="U28" s="67"/>
      <c r="V28" s="67"/>
      <c r="W28" s="67"/>
      <c r="X28" s="67"/>
    </row>
    <row r="29" spans="1:29" s="26" customFormat="1" ht="13.9" customHeight="1">
      <c r="A29" s="136"/>
      <c r="F29" s="41"/>
      <c r="G29" s="41"/>
      <c r="H29" s="41"/>
      <c r="J29" s="248" t="s">
        <v>318</v>
      </c>
      <c r="K29" s="248"/>
      <c r="L29" s="248"/>
      <c r="N29" s="67"/>
      <c r="O29" s="16"/>
      <c r="P29" s="67"/>
      <c r="Q29" s="67"/>
      <c r="R29" s="67"/>
      <c r="S29" s="67"/>
      <c r="T29" s="67"/>
      <c r="U29" s="67"/>
      <c r="V29" s="67"/>
      <c r="W29" s="67"/>
      <c r="X29" s="67"/>
    </row>
    <row r="30" spans="1:29" s="26" customFormat="1" ht="13.9" customHeight="1">
      <c r="A30" s="30"/>
      <c r="B30" s="41"/>
      <c r="G30" s="41"/>
      <c r="H30" s="41"/>
      <c r="I30" s="41"/>
      <c r="J30" s="249" t="s">
        <v>359</v>
      </c>
      <c r="K30" s="249"/>
      <c r="L30" s="249"/>
      <c r="N30" s="67"/>
      <c r="P30" s="16"/>
      <c r="Q30" s="67"/>
      <c r="R30" s="67"/>
      <c r="S30" s="67"/>
      <c r="T30" s="67"/>
      <c r="U30" s="67"/>
      <c r="V30" s="67"/>
      <c r="W30" s="67"/>
      <c r="X30" s="67"/>
      <c r="Y30" s="67"/>
      <c r="Z30" s="67"/>
      <c r="AA30" s="67"/>
    </row>
    <row r="31" spans="1:29" s="26" customFormat="1" ht="12.75" customHeight="1">
      <c r="N31" s="67"/>
      <c r="O31" s="16"/>
      <c r="P31" s="16"/>
      <c r="Q31" s="67"/>
      <c r="R31" s="67"/>
      <c r="S31" s="67"/>
      <c r="T31" s="67"/>
      <c r="U31" s="67"/>
      <c r="V31" s="67"/>
      <c r="W31" s="67"/>
      <c r="X31" s="67"/>
      <c r="Y31" s="67"/>
      <c r="Z31" s="67"/>
      <c r="AA31" s="67"/>
    </row>
    <row r="32" spans="1:29" s="26" customFormat="1" ht="12.75" customHeight="1">
      <c r="D32" s="47"/>
      <c r="E32" s="47"/>
      <c r="G32" s="41"/>
      <c r="N32" s="67"/>
      <c r="O32" s="67"/>
      <c r="P32" s="67"/>
      <c r="Q32" s="67"/>
      <c r="R32" s="67"/>
      <c r="S32" s="67"/>
      <c r="T32" s="67"/>
      <c r="U32" s="67"/>
      <c r="V32" s="67"/>
      <c r="W32" s="67"/>
      <c r="X32" s="67"/>
      <c r="Y32" s="67"/>
      <c r="Z32" s="67"/>
      <c r="AA32" s="67"/>
    </row>
    <row r="33" spans="1:27" s="26" customFormat="1" ht="12.75" customHeight="1">
      <c r="A33" s="67"/>
      <c r="B33" s="67"/>
      <c r="C33" s="67"/>
      <c r="D33" s="67"/>
      <c r="E33" s="67"/>
      <c r="F33" s="67"/>
      <c r="G33" s="67"/>
      <c r="H33" s="67"/>
      <c r="I33" s="67"/>
      <c r="J33" s="67"/>
      <c r="K33" s="67"/>
      <c r="L33" s="67"/>
      <c r="N33" s="67"/>
      <c r="O33" s="67"/>
      <c r="P33" s="67"/>
      <c r="Q33" s="67"/>
      <c r="R33" s="67"/>
      <c r="S33" s="67"/>
      <c r="T33" s="67"/>
      <c r="U33" s="67"/>
      <c r="V33" s="67"/>
      <c r="W33" s="67"/>
      <c r="X33" s="67"/>
      <c r="Y33" s="67"/>
      <c r="Z33" s="67"/>
      <c r="AA33" s="67"/>
    </row>
    <row r="34" spans="1:27" s="26" customFormat="1" ht="12.75" customHeight="1">
      <c r="A34" s="67"/>
      <c r="B34" s="67"/>
      <c r="C34" s="67"/>
      <c r="D34" s="67"/>
      <c r="E34" s="67"/>
      <c r="F34" s="67"/>
      <c r="G34" s="67"/>
      <c r="H34" s="67"/>
      <c r="I34" s="67"/>
      <c r="J34" s="67"/>
      <c r="K34" s="67"/>
      <c r="L34" s="67"/>
      <c r="N34" s="67"/>
      <c r="O34" s="67"/>
      <c r="P34" s="67"/>
      <c r="Q34" s="67"/>
      <c r="R34" s="67"/>
      <c r="S34" s="67"/>
      <c r="T34" s="67"/>
      <c r="U34" s="67"/>
      <c r="V34" s="67"/>
      <c r="W34" s="67"/>
      <c r="X34" s="67"/>
      <c r="Y34" s="67"/>
      <c r="Z34" s="67"/>
      <c r="AA34" s="67"/>
    </row>
    <row r="35" spans="1:27" s="16" customFormat="1" ht="12.75" customHeight="1">
      <c r="A35" s="67"/>
      <c r="B35" s="67"/>
      <c r="C35" s="67"/>
      <c r="D35" s="67"/>
      <c r="E35" s="67"/>
      <c r="F35" s="67"/>
      <c r="G35" s="67"/>
      <c r="H35" s="67"/>
      <c r="I35" s="67"/>
      <c r="J35" s="67"/>
      <c r="K35" s="67"/>
      <c r="L35" s="67"/>
      <c r="N35" s="67"/>
      <c r="O35" s="67"/>
      <c r="P35" s="67"/>
      <c r="Q35" s="67"/>
      <c r="R35" s="67"/>
      <c r="S35" s="67"/>
      <c r="T35" s="67"/>
      <c r="U35" s="67"/>
      <c r="V35" s="67"/>
      <c r="W35" s="67"/>
      <c r="X35" s="67"/>
      <c r="Y35" s="67"/>
      <c r="Z35" s="67"/>
      <c r="AA35" s="67"/>
    </row>
    <row r="36" spans="1:27" ht="12.75" customHeight="1">
      <c r="C36" s="67"/>
      <c r="D36" s="67"/>
      <c r="E36" s="67"/>
      <c r="F36" s="67"/>
      <c r="G36" s="67"/>
    </row>
    <row r="37" spans="1:27" ht="12.75" customHeight="1">
      <c r="C37" s="67"/>
      <c r="D37" s="67"/>
      <c r="E37" s="67"/>
      <c r="F37" s="67"/>
      <c r="G37" s="67"/>
    </row>
    <row r="38" spans="1:27" ht="12.75" customHeight="1">
      <c r="C38" s="67"/>
      <c r="D38" s="67"/>
      <c r="E38" s="67"/>
      <c r="F38" s="67"/>
      <c r="G38" s="67"/>
    </row>
    <row r="39" spans="1:27" ht="12.75" customHeight="1">
      <c r="C39" s="67"/>
      <c r="D39" s="67"/>
      <c r="E39" s="67"/>
      <c r="F39" s="67"/>
      <c r="G39" s="67"/>
    </row>
    <row r="40" spans="1:27" ht="12.75" customHeight="1">
      <c r="C40" s="67"/>
      <c r="D40" s="67"/>
      <c r="E40" s="67"/>
      <c r="F40" s="67"/>
      <c r="G40" s="67"/>
    </row>
    <row r="41" spans="1:27" ht="12.75" customHeight="1">
      <c r="C41" s="67"/>
      <c r="D41" s="67"/>
      <c r="E41" s="67"/>
      <c r="F41" s="67"/>
      <c r="G41" s="67"/>
    </row>
    <row r="42" spans="1:27" ht="12.75" customHeight="1">
      <c r="C42" s="67"/>
      <c r="D42" s="67"/>
      <c r="E42" s="67"/>
      <c r="F42" s="67"/>
      <c r="G42" s="67"/>
    </row>
    <row r="43" spans="1:27" ht="13.5">
      <c r="C43" s="67"/>
      <c r="D43" s="67"/>
      <c r="E43" s="67"/>
      <c r="F43" s="67"/>
      <c r="G43" s="67"/>
    </row>
    <row r="44" spans="1:27" ht="13.5">
      <c r="C44" s="67"/>
      <c r="D44" s="67"/>
      <c r="E44" s="67"/>
      <c r="F44" s="67"/>
      <c r="G44" s="67"/>
    </row>
    <row r="48" spans="1:27" ht="13.5" customHeight="1"/>
  </sheetData>
  <sheetProtection algorithmName="SHA-512" hashValue="Rx2zY/20NQzBJwNzXOE/c9RX0j9EjNIkQFWTmfk2weVnFmtQATin0DtYlhzYmFtDm5UZ4gpOdXxR0dVDCGaC/Q==" saltValue="2Ayb/fkhrVirHnEFn5eG/A==" spinCount="100000" sheet="1" objects="1" scenarios="1"/>
  <mergeCells count="105">
    <mergeCell ref="A3:AA3"/>
    <mergeCell ref="X4:AA4"/>
    <mergeCell ref="X5:AA5"/>
    <mergeCell ref="J4:L4"/>
    <mergeCell ref="M4:P4"/>
    <mergeCell ref="F4:G4"/>
    <mergeCell ref="V4:W4"/>
    <mergeCell ref="A4:B4"/>
    <mergeCell ref="O20:Q20"/>
    <mergeCell ref="H5:I5"/>
    <mergeCell ref="U9:V9"/>
    <mergeCell ref="U11:V11"/>
    <mergeCell ref="U20:V20"/>
    <mergeCell ref="U12:V12"/>
    <mergeCell ref="U8:V8"/>
    <mergeCell ref="A5:B5"/>
    <mergeCell ref="C5:G5"/>
    <mergeCell ref="J5:U5"/>
    <mergeCell ref="V5:W5"/>
    <mergeCell ref="Q4:U4"/>
    <mergeCell ref="H4:I4"/>
    <mergeCell ref="U10:V10"/>
    <mergeCell ref="G9:H9"/>
    <mergeCell ref="D11:E11"/>
    <mergeCell ref="G12:H12"/>
    <mergeCell ref="G13:H13"/>
    <mergeCell ref="D7:E7"/>
    <mergeCell ref="A8:C8"/>
    <mergeCell ref="D8:E8"/>
    <mergeCell ref="D9:E9"/>
    <mergeCell ref="D10:E10"/>
    <mergeCell ref="A18:C18"/>
    <mergeCell ref="S18:T18"/>
    <mergeCell ref="D18:E18"/>
    <mergeCell ref="G11:H11"/>
    <mergeCell ref="O11:Q11"/>
    <mergeCell ref="G10:H10"/>
    <mergeCell ref="S9:T9"/>
    <mergeCell ref="O12:Q12"/>
    <mergeCell ref="S12:T12"/>
    <mergeCell ref="N8:R8"/>
    <mergeCell ref="S8:T8"/>
    <mergeCell ref="O9:Q9"/>
    <mergeCell ref="O10:Q10"/>
    <mergeCell ref="S10:T10"/>
    <mergeCell ref="S11:T11"/>
    <mergeCell ref="G8:H8"/>
    <mergeCell ref="U24:V24"/>
    <mergeCell ref="G24:H24"/>
    <mergeCell ref="G23:H23"/>
    <mergeCell ref="U23:V23"/>
    <mergeCell ref="G14:H14"/>
    <mergeCell ref="D12:E12"/>
    <mergeCell ref="D13:E13"/>
    <mergeCell ref="O14:Q14"/>
    <mergeCell ref="D19:E19"/>
    <mergeCell ref="S23:T23"/>
    <mergeCell ref="D24:E24"/>
    <mergeCell ref="S19:T19"/>
    <mergeCell ref="O18:Q18"/>
    <mergeCell ref="S24:T24"/>
    <mergeCell ref="G18:H18"/>
    <mergeCell ref="D22:E22"/>
    <mergeCell ref="S22:T22"/>
    <mergeCell ref="U22:V22"/>
    <mergeCell ref="S16:T16"/>
    <mergeCell ref="S20:T20"/>
    <mergeCell ref="S17:T17"/>
    <mergeCell ref="O17:Q17"/>
    <mergeCell ref="U17:V17"/>
    <mergeCell ref="D14:E14"/>
    <mergeCell ref="D28:E28"/>
    <mergeCell ref="D27:E27"/>
    <mergeCell ref="G28:H28"/>
    <mergeCell ref="G19:H19"/>
    <mergeCell ref="G20:H20"/>
    <mergeCell ref="O21:Q21"/>
    <mergeCell ref="G27:H27"/>
    <mergeCell ref="G26:H26"/>
    <mergeCell ref="D26:E26"/>
    <mergeCell ref="O22:Q22"/>
    <mergeCell ref="D25:E25"/>
    <mergeCell ref="O24:Q24"/>
    <mergeCell ref="O23:Q23"/>
    <mergeCell ref="G25:H25"/>
    <mergeCell ref="G22:H22"/>
    <mergeCell ref="O19:Q19"/>
    <mergeCell ref="D23:E23"/>
    <mergeCell ref="G21:H21"/>
    <mergeCell ref="U21:V21"/>
    <mergeCell ref="D21:E21"/>
    <mergeCell ref="D20:E20"/>
    <mergeCell ref="U16:V16"/>
    <mergeCell ref="U19:V19"/>
    <mergeCell ref="U18:V18"/>
    <mergeCell ref="O13:Q13"/>
    <mergeCell ref="U13:V13"/>
    <mergeCell ref="U14:V14"/>
    <mergeCell ref="S14:T14"/>
    <mergeCell ref="O15:Q15"/>
    <mergeCell ref="O16:Q16"/>
    <mergeCell ref="S15:T15"/>
    <mergeCell ref="U15:V15"/>
    <mergeCell ref="S13:T13"/>
    <mergeCell ref="S21:T21"/>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全域表紙2024.6～</vt:lpstr>
      <vt:lpstr>新折込料金表（4月～）</vt:lpstr>
      <vt:lpstr>【表紙】</vt:lpstr>
      <vt:lpstr>岐阜市・瑞穂・本巣</vt:lpstr>
      <vt:lpstr>山県・羽島・各務原</vt:lpstr>
      <vt:lpstr>西濃地区</vt:lpstr>
      <vt:lpstr>美濃加茂･加茂･美濃･関・郡上</vt:lpstr>
      <vt:lpstr>可児・土岐・多治見</vt:lpstr>
      <vt:lpstr>瑞浪・恵那・中津川</vt:lpstr>
      <vt:lpstr>下呂・高山・飛騨</vt:lpstr>
      <vt:lpstr>【表紙】!Print_Area</vt:lpstr>
      <vt:lpstr>下呂・高山・飛騨!Print_Area</vt:lpstr>
      <vt:lpstr>可児・土岐・多治見!Print_Area</vt:lpstr>
      <vt:lpstr>岐阜市・瑞穂・本巣!Print_Area</vt:lpstr>
      <vt:lpstr>山県・羽島・各務原!Print_Area</vt:lpstr>
      <vt:lpstr>'新折込料金表（4月～）'!Print_Area</vt:lpstr>
      <vt:lpstr>瑞浪・恵那・中津川!Print_Area</vt:lpstr>
      <vt:lpstr>西濃地区!Print_Area</vt:lpstr>
      <vt:lpstr>'全域表紙2024.6～'!Print_Area</vt:lpstr>
      <vt:lpstr>美濃加茂･加茂･美濃･関・郡上!Print_Area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ori</cp:lastModifiedBy>
  <cp:lastPrinted>2024-05-05T04:12:59Z</cp:lastPrinted>
  <dcterms:created xsi:type="dcterms:W3CDTF">2007-07-15T14:38:40Z</dcterms:created>
  <dcterms:modified xsi:type="dcterms:W3CDTF">2024-05-21T03:47:21Z</dcterms:modified>
</cp:coreProperties>
</file>