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.10\share\新 共有フォルダ\管理部\ＨＰ更新関連【さわらないで】\HP更新2024【最新】\HP更新2024.5作業\"/>
    </mc:Choice>
  </mc:AlternateContent>
  <bookViews>
    <workbookView xWindow="32760" yWindow="32760" windowWidth="17520" windowHeight="6015" tabRatio="841"/>
  </bookViews>
  <sheets>
    <sheet name="表紙" sheetId="1" r:id="rId1"/>
    <sheet name="中・東区" sheetId="2" r:id="rId2"/>
    <sheet name="中村区" sheetId="3" r:id="rId3"/>
    <sheet name="西区" sheetId="4" r:id="rId4"/>
    <sheet name="北区" sheetId="5" r:id="rId5"/>
    <sheet name="千種区" sheetId="6" r:id="rId6"/>
    <sheet name="名東区" sheetId="7" r:id="rId7"/>
    <sheet name="守山区" sheetId="8" r:id="rId8"/>
    <sheet name="昭和区" sheetId="9" r:id="rId9"/>
    <sheet name="天白区" sheetId="10" r:id="rId10"/>
    <sheet name="瑞穂区" sheetId="11" r:id="rId11"/>
    <sheet name="南区" sheetId="12" r:id="rId12"/>
    <sheet name="緑区" sheetId="13" r:id="rId13"/>
    <sheet name="熱田・港区" sheetId="14" r:id="rId14"/>
    <sheet name="中川区" sheetId="15" r:id="rId15"/>
  </sheets>
  <definedNames>
    <definedName name="_xlnm.Print_Area" localSheetId="7">守山区!$E$1:$AF$35</definedName>
    <definedName name="_xlnm.Print_Area" localSheetId="8">昭和区!$E$1:$AF$34</definedName>
    <definedName name="_xlnm.Print_Area" localSheetId="10">瑞穂区!$E$1:$AF$35</definedName>
    <definedName name="_xlnm.Print_Area" localSheetId="3">西区!$E$1:$AF$34</definedName>
    <definedName name="_xlnm.Print_Area" localSheetId="5">千種区!$E$1:$AF$35</definedName>
    <definedName name="_xlnm.Print_Area" localSheetId="1">中・東区!$E$1:$AH$40</definedName>
    <definedName name="_xlnm.Print_Area" localSheetId="14">中川区!$E$1:$AF$40</definedName>
    <definedName name="_xlnm.Print_Area" localSheetId="2">中村区!$E$1:$AF$35</definedName>
    <definedName name="_xlnm.Print_Area" localSheetId="9">天白区!$E$1:$AF$35</definedName>
    <definedName name="_xlnm.Print_Area" localSheetId="11">南区!$E$1:$AF$35</definedName>
    <definedName name="_xlnm.Print_Area" localSheetId="13">熱田・港区!$E$1:$AF$36</definedName>
    <definedName name="_xlnm.Print_Area" localSheetId="4">北区!$E$1:$AF$34</definedName>
    <definedName name="_xlnm.Print_Area" localSheetId="6">名東区!$E$1:$AF$35</definedName>
    <definedName name="_xlnm.Print_Area" localSheetId="12">緑区!$E$1:$AF$34</definedName>
    <definedName name="Z_343ED13A_14B4_4643_81FD_CCCF86954CFE_.wvu.Cols" localSheetId="7" hidden="1">守山区!$K:$M</definedName>
    <definedName name="Z_343ED13A_14B4_4643_81FD_CCCF86954CFE_.wvu.Cols" localSheetId="8" hidden="1">昭和区!$K:$M</definedName>
    <definedName name="Z_343ED13A_14B4_4643_81FD_CCCF86954CFE_.wvu.Cols" localSheetId="10" hidden="1">瑞穂区!$K:$M</definedName>
    <definedName name="Z_343ED13A_14B4_4643_81FD_CCCF86954CFE_.wvu.Cols" localSheetId="3" hidden="1">西区!$K:$M</definedName>
    <definedName name="Z_343ED13A_14B4_4643_81FD_CCCF86954CFE_.wvu.Cols" localSheetId="5" hidden="1">千種区!$K:$M</definedName>
    <definedName name="Z_343ED13A_14B4_4643_81FD_CCCF86954CFE_.wvu.Cols" localSheetId="14" hidden="1">中川区!$K:$M</definedName>
    <definedName name="Z_343ED13A_14B4_4643_81FD_CCCF86954CFE_.wvu.Cols" localSheetId="2" hidden="1">中村区!$K:$M</definedName>
    <definedName name="Z_343ED13A_14B4_4643_81FD_CCCF86954CFE_.wvu.Cols" localSheetId="9" hidden="1">天白区!$K:$M</definedName>
    <definedName name="Z_343ED13A_14B4_4643_81FD_CCCF86954CFE_.wvu.Cols" localSheetId="11" hidden="1">南区!$K:$M</definedName>
    <definedName name="Z_343ED13A_14B4_4643_81FD_CCCF86954CFE_.wvu.Cols" localSheetId="13" hidden="1">熱田・港区!$K:$M</definedName>
    <definedName name="Z_343ED13A_14B4_4643_81FD_CCCF86954CFE_.wvu.Cols" localSheetId="0" hidden="1">表紙!$H:$I</definedName>
    <definedName name="Z_343ED13A_14B4_4643_81FD_CCCF86954CFE_.wvu.Cols" localSheetId="4" hidden="1">北区!$K:$M</definedName>
    <definedName name="Z_343ED13A_14B4_4643_81FD_CCCF86954CFE_.wvu.Cols" localSheetId="6" hidden="1">名東区!$K:$M</definedName>
    <definedName name="Z_343ED13A_14B4_4643_81FD_CCCF86954CFE_.wvu.Cols" localSheetId="12" hidden="1">緑区!$K:$M</definedName>
    <definedName name="Z_343ED13A_14B4_4643_81FD_CCCF86954CFE_.wvu.PrintArea" localSheetId="7" hidden="1">守山区!$E$1:$AF$35</definedName>
    <definedName name="Z_343ED13A_14B4_4643_81FD_CCCF86954CFE_.wvu.PrintArea" localSheetId="8" hidden="1">昭和区!$E$1:$AF$34</definedName>
    <definedName name="Z_343ED13A_14B4_4643_81FD_CCCF86954CFE_.wvu.PrintArea" localSheetId="10" hidden="1">瑞穂区!$E$1:$AF$35</definedName>
    <definedName name="Z_343ED13A_14B4_4643_81FD_CCCF86954CFE_.wvu.PrintArea" localSheetId="3" hidden="1">西区!$E$1:$AF$34</definedName>
    <definedName name="Z_343ED13A_14B4_4643_81FD_CCCF86954CFE_.wvu.PrintArea" localSheetId="5" hidden="1">千種区!$E$1:$AF$35</definedName>
    <definedName name="Z_343ED13A_14B4_4643_81FD_CCCF86954CFE_.wvu.PrintArea" localSheetId="1" hidden="1">中・東区!$E$1:$AH$40</definedName>
    <definedName name="Z_343ED13A_14B4_4643_81FD_CCCF86954CFE_.wvu.PrintArea" localSheetId="14" hidden="1">中川区!$E$1:$AF$40</definedName>
    <definedName name="Z_343ED13A_14B4_4643_81FD_CCCF86954CFE_.wvu.PrintArea" localSheetId="2" hidden="1">中村区!$E$1:$AF$35</definedName>
    <definedName name="Z_343ED13A_14B4_4643_81FD_CCCF86954CFE_.wvu.PrintArea" localSheetId="9" hidden="1">天白区!$E$1:$AF$35</definedName>
    <definedName name="Z_343ED13A_14B4_4643_81FD_CCCF86954CFE_.wvu.PrintArea" localSheetId="11" hidden="1">南区!$E$1:$AF$35</definedName>
    <definedName name="Z_343ED13A_14B4_4643_81FD_CCCF86954CFE_.wvu.PrintArea" localSheetId="13" hidden="1">熱田・港区!$E$1:$AF$36</definedName>
    <definedName name="Z_343ED13A_14B4_4643_81FD_CCCF86954CFE_.wvu.PrintArea" localSheetId="4" hidden="1">北区!$E$1:$AF$34</definedName>
    <definedName name="Z_343ED13A_14B4_4643_81FD_CCCF86954CFE_.wvu.PrintArea" localSheetId="6" hidden="1">名東区!$E$1:$AF$35</definedName>
    <definedName name="Z_343ED13A_14B4_4643_81FD_CCCF86954CFE_.wvu.PrintArea" localSheetId="12" hidden="1">緑区!$E$1:$AF$34</definedName>
    <definedName name="Z_39CC32B7_D19B_4C38_8259_EC3E63D8F598_.wvu.Cols" localSheetId="7" hidden="1">守山区!$K:$M</definedName>
    <definedName name="Z_39CC32B7_D19B_4C38_8259_EC3E63D8F598_.wvu.Cols" localSheetId="3" hidden="1">西区!$K:$M</definedName>
    <definedName name="Z_39CC32B7_D19B_4C38_8259_EC3E63D8F598_.wvu.Cols" localSheetId="5" hidden="1">千種区!$K:$M</definedName>
    <definedName name="Z_39CC32B7_D19B_4C38_8259_EC3E63D8F598_.wvu.Cols" localSheetId="2" hidden="1">中村区!$K:$M</definedName>
    <definedName name="Z_39CC32B7_D19B_4C38_8259_EC3E63D8F598_.wvu.Cols" localSheetId="0" hidden="1">表紙!$H:$I</definedName>
    <definedName name="Z_39CC32B7_D19B_4C38_8259_EC3E63D8F598_.wvu.Cols" localSheetId="4" hidden="1">北区!$K:$M</definedName>
    <definedName name="Z_39CC32B7_D19B_4C38_8259_EC3E63D8F598_.wvu.Cols" localSheetId="6" hidden="1">名東区!$K:$M</definedName>
    <definedName name="Z_39CC32B7_D19B_4C38_8259_EC3E63D8F598_.wvu.PrintArea" localSheetId="7" hidden="1">守山区!$E$1:$AF$35</definedName>
    <definedName name="Z_39CC32B7_D19B_4C38_8259_EC3E63D8F598_.wvu.PrintArea" localSheetId="8" hidden="1">昭和区!$E$1:$AF$34</definedName>
    <definedName name="Z_39CC32B7_D19B_4C38_8259_EC3E63D8F598_.wvu.PrintArea" localSheetId="10" hidden="1">瑞穂区!$E$1:$AF$35</definedName>
    <definedName name="Z_39CC32B7_D19B_4C38_8259_EC3E63D8F598_.wvu.PrintArea" localSheetId="3" hidden="1">西区!$E$1:$AF$34</definedName>
    <definedName name="Z_39CC32B7_D19B_4C38_8259_EC3E63D8F598_.wvu.PrintArea" localSheetId="5" hidden="1">千種区!$E$1:$AF$35</definedName>
    <definedName name="Z_39CC32B7_D19B_4C38_8259_EC3E63D8F598_.wvu.PrintArea" localSheetId="1" hidden="1">中・東区!$E$1:$AH$40</definedName>
    <definedName name="Z_39CC32B7_D19B_4C38_8259_EC3E63D8F598_.wvu.PrintArea" localSheetId="14" hidden="1">中川区!$E$1:$AF$40</definedName>
    <definedName name="Z_39CC32B7_D19B_4C38_8259_EC3E63D8F598_.wvu.PrintArea" localSheetId="2" hidden="1">中村区!$E$1:$AF$35</definedName>
    <definedName name="Z_39CC32B7_D19B_4C38_8259_EC3E63D8F598_.wvu.PrintArea" localSheetId="9" hidden="1">天白区!$E$1:$AF$35</definedName>
    <definedName name="Z_39CC32B7_D19B_4C38_8259_EC3E63D8F598_.wvu.PrintArea" localSheetId="11" hidden="1">南区!$E$1:$AF$35</definedName>
    <definedName name="Z_39CC32B7_D19B_4C38_8259_EC3E63D8F598_.wvu.PrintArea" localSheetId="13" hidden="1">熱田・港区!$E$1:$AF$36</definedName>
    <definedName name="Z_39CC32B7_D19B_4C38_8259_EC3E63D8F598_.wvu.PrintArea" localSheetId="4" hidden="1">北区!$E$1:$AF$34</definedName>
    <definedName name="Z_39CC32B7_D19B_4C38_8259_EC3E63D8F598_.wvu.PrintArea" localSheetId="6" hidden="1">名東区!$E$1:$AF$35</definedName>
    <definedName name="Z_39CC32B7_D19B_4C38_8259_EC3E63D8F598_.wvu.PrintArea" localSheetId="12" hidden="1">緑区!$E$1:$AF$34</definedName>
    <definedName name="Z_4683B00D_FB7F_428F_89E4_512802998BB6_.wvu.Cols" localSheetId="7" hidden="1">守山区!$K:$M</definedName>
    <definedName name="Z_4683B00D_FB7F_428F_89E4_512802998BB6_.wvu.Cols" localSheetId="8" hidden="1">昭和区!$K:$M</definedName>
    <definedName name="Z_4683B00D_FB7F_428F_89E4_512802998BB6_.wvu.Cols" localSheetId="10" hidden="1">瑞穂区!$K:$M</definedName>
    <definedName name="Z_4683B00D_FB7F_428F_89E4_512802998BB6_.wvu.Cols" localSheetId="3" hidden="1">西区!$K:$M</definedName>
    <definedName name="Z_4683B00D_FB7F_428F_89E4_512802998BB6_.wvu.Cols" localSheetId="5" hidden="1">千種区!$K:$M</definedName>
    <definedName name="Z_4683B00D_FB7F_428F_89E4_512802998BB6_.wvu.Cols" localSheetId="14" hidden="1">中川区!$K:$M</definedName>
    <definedName name="Z_4683B00D_FB7F_428F_89E4_512802998BB6_.wvu.Cols" localSheetId="2" hidden="1">中村区!$K:$M</definedName>
    <definedName name="Z_4683B00D_FB7F_428F_89E4_512802998BB6_.wvu.Cols" localSheetId="9" hidden="1">天白区!$K:$M</definedName>
    <definedName name="Z_4683B00D_FB7F_428F_89E4_512802998BB6_.wvu.Cols" localSheetId="11" hidden="1">南区!$K:$M</definedName>
    <definedName name="Z_4683B00D_FB7F_428F_89E4_512802998BB6_.wvu.Cols" localSheetId="13" hidden="1">熱田・港区!$K:$M</definedName>
    <definedName name="Z_4683B00D_FB7F_428F_89E4_512802998BB6_.wvu.Cols" localSheetId="0" hidden="1">表紙!$H:$I</definedName>
    <definedName name="Z_4683B00D_FB7F_428F_89E4_512802998BB6_.wvu.Cols" localSheetId="4" hidden="1">北区!$K:$M</definedName>
    <definedName name="Z_4683B00D_FB7F_428F_89E4_512802998BB6_.wvu.Cols" localSheetId="6" hidden="1">名東区!$K:$M</definedName>
    <definedName name="Z_4683B00D_FB7F_428F_89E4_512802998BB6_.wvu.Cols" localSheetId="12" hidden="1">緑区!$K:$M</definedName>
    <definedName name="Z_4683B00D_FB7F_428F_89E4_512802998BB6_.wvu.PrintArea" localSheetId="7" hidden="1">守山区!$E$1:$AF$35</definedName>
    <definedName name="Z_4683B00D_FB7F_428F_89E4_512802998BB6_.wvu.PrintArea" localSheetId="8" hidden="1">昭和区!$E$1:$AF$34</definedName>
    <definedName name="Z_4683B00D_FB7F_428F_89E4_512802998BB6_.wvu.PrintArea" localSheetId="10" hidden="1">瑞穂区!$E$1:$AF$35</definedName>
    <definedName name="Z_4683B00D_FB7F_428F_89E4_512802998BB6_.wvu.PrintArea" localSheetId="3" hidden="1">西区!$E$1:$AF$34</definedName>
    <definedName name="Z_4683B00D_FB7F_428F_89E4_512802998BB6_.wvu.PrintArea" localSheetId="5" hidden="1">千種区!$E$1:$AF$35</definedName>
    <definedName name="Z_4683B00D_FB7F_428F_89E4_512802998BB6_.wvu.PrintArea" localSheetId="1" hidden="1">中・東区!$E$1:$AH$40</definedName>
    <definedName name="Z_4683B00D_FB7F_428F_89E4_512802998BB6_.wvu.PrintArea" localSheetId="14" hidden="1">中川区!$E$1:$AF$40</definedName>
    <definedName name="Z_4683B00D_FB7F_428F_89E4_512802998BB6_.wvu.PrintArea" localSheetId="2" hidden="1">中村区!$E$1:$AF$35</definedName>
    <definedName name="Z_4683B00D_FB7F_428F_89E4_512802998BB6_.wvu.PrintArea" localSheetId="9" hidden="1">天白区!$E$1:$AF$35</definedName>
    <definedName name="Z_4683B00D_FB7F_428F_89E4_512802998BB6_.wvu.PrintArea" localSheetId="11" hidden="1">南区!$E$1:$AF$35</definedName>
    <definedName name="Z_4683B00D_FB7F_428F_89E4_512802998BB6_.wvu.PrintArea" localSheetId="13" hidden="1">熱田・港区!$E$1:$AF$36</definedName>
    <definedName name="Z_4683B00D_FB7F_428F_89E4_512802998BB6_.wvu.PrintArea" localSheetId="4" hidden="1">北区!$E$1:$AF$34</definedName>
    <definedName name="Z_4683B00D_FB7F_428F_89E4_512802998BB6_.wvu.PrintArea" localSheetId="6" hidden="1">名東区!$E$1:$AF$35</definedName>
    <definedName name="Z_4683B00D_FB7F_428F_89E4_512802998BB6_.wvu.PrintArea" localSheetId="12" hidden="1">緑区!$E$1:$AF$34</definedName>
    <definedName name="Z_B0C08A05_CCD1_4A6A_ADA7_3323F63F237C_.wvu.Cols" localSheetId="7" hidden="1">守山区!$K:$M</definedName>
    <definedName name="Z_B0C08A05_CCD1_4A6A_ADA7_3323F63F237C_.wvu.Cols" localSheetId="8" hidden="1">昭和区!$K:$M</definedName>
    <definedName name="Z_B0C08A05_CCD1_4A6A_ADA7_3323F63F237C_.wvu.Cols" localSheetId="10" hidden="1">瑞穂区!$K:$M</definedName>
    <definedName name="Z_B0C08A05_CCD1_4A6A_ADA7_3323F63F237C_.wvu.Cols" localSheetId="3" hidden="1">西区!$K:$M</definedName>
    <definedName name="Z_B0C08A05_CCD1_4A6A_ADA7_3323F63F237C_.wvu.Cols" localSheetId="5" hidden="1">千種区!$K:$M</definedName>
    <definedName name="Z_B0C08A05_CCD1_4A6A_ADA7_3323F63F237C_.wvu.Cols" localSheetId="14" hidden="1">中川区!$K:$M</definedName>
    <definedName name="Z_B0C08A05_CCD1_4A6A_ADA7_3323F63F237C_.wvu.Cols" localSheetId="2" hidden="1">中村区!$K:$M</definedName>
    <definedName name="Z_B0C08A05_CCD1_4A6A_ADA7_3323F63F237C_.wvu.Cols" localSheetId="9" hidden="1">天白区!$K:$M</definedName>
    <definedName name="Z_B0C08A05_CCD1_4A6A_ADA7_3323F63F237C_.wvu.Cols" localSheetId="11" hidden="1">南区!$K:$M</definedName>
    <definedName name="Z_B0C08A05_CCD1_4A6A_ADA7_3323F63F237C_.wvu.Cols" localSheetId="13" hidden="1">熱田・港区!$K:$M</definedName>
    <definedName name="Z_B0C08A05_CCD1_4A6A_ADA7_3323F63F237C_.wvu.Cols" localSheetId="0" hidden="1">表紙!$H:$I</definedName>
    <definedName name="Z_B0C08A05_CCD1_4A6A_ADA7_3323F63F237C_.wvu.Cols" localSheetId="4" hidden="1">北区!$K:$M</definedName>
    <definedName name="Z_B0C08A05_CCD1_4A6A_ADA7_3323F63F237C_.wvu.Cols" localSheetId="6" hidden="1">名東区!$K:$M</definedName>
    <definedName name="Z_B0C08A05_CCD1_4A6A_ADA7_3323F63F237C_.wvu.Cols" localSheetId="12" hidden="1">緑区!$K:$M</definedName>
    <definedName name="Z_B0C08A05_CCD1_4A6A_ADA7_3323F63F237C_.wvu.PrintArea" localSheetId="7" hidden="1">守山区!$E$1:$AF$35</definedName>
    <definedName name="Z_B0C08A05_CCD1_4A6A_ADA7_3323F63F237C_.wvu.PrintArea" localSheetId="8" hidden="1">昭和区!$E$1:$AF$34</definedName>
    <definedName name="Z_B0C08A05_CCD1_4A6A_ADA7_3323F63F237C_.wvu.PrintArea" localSheetId="10" hidden="1">瑞穂区!$E$1:$AF$35</definedName>
    <definedName name="Z_B0C08A05_CCD1_4A6A_ADA7_3323F63F237C_.wvu.PrintArea" localSheetId="3" hidden="1">西区!$E$1:$AF$34</definedName>
    <definedName name="Z_B0C08A05_CCD1_4A6A_ADA7_3323F63F237C_.wvu.PrintArea" localSheetId="5" hidden="1">千種区!$E$1:$AF$35</definedName>
    <definedName name="Z_B0C08A05_CCD1_4A6A_ADA7_3323F63F237C_.wvu.PrintArea" localSheetId="1" hidden="1">中・東区!$E$1:$AH$40</definedName>
    <definedName name="Z_B0C08A05_CCD1_4A6A_ADA7_3323F63F237C_.wvu.PrintArea" localSheetId="14" hidden="1">中川区!$E$1:$AF$40</definedName>
    <definedName name="Z_B0C08A05_CCD1_4A6A_ADA7_3323F63F237C_.wvu.PrintArea" localSheetId="2" hidden="1">中村区!$E$1:$AF$35</definedName>
    <definedName name="Z_B0C08A05_CCD1_4A6A_ADA7_3323F63F237C_.wvu.PrintArea" localSheetId="9" hidden="1">天白区!$E$1:$AF$35</definedName>
    <definedName name="Z_B0C08A05_CCD1_4A6A_ADA7_3323F63F237C_.wvu.PrintArea" localSheetId="11" hidden="1">南区!$E$1:$AF$35</definedName>
    <definedName name="Z_B0C08A05_CCD1_4A6A_ADA7_3323F63F237C_.wvu.PrintArea" localSheetId="13" hidden="1">熱田・港区!$E$1:$AF$36</definedName>
    <definedName name="Z_B0C08A05_CCD1_4A6A_ADA7_3323F63F237C_.wvu.PrintArea" localSheetId="4" hidden="1">北区!$E$1:$AF$34</definedName>
    <definedName name="Z_B0C08A05_CCD1_4A6A_ADA7_3323F63F237C_.wvu.PrintArea" localSheetId="6" hidden="1">名東区!$E$1:$AF$35</definedName>
    <definedName name="Z_B0C08A05_CCD1_4A6A_ADA7_3323F63F237C_.wvu.PrintArea" localSheetId="12" hidden="1">緑区!$E$1:$AF$34</definedName>
    <definedName name="Z_ECD6A8B0_7E0E_471F_9988_0B75A55ED58B_.wvu.Cols" localSheetId="7" hidden="1">守山区!$K:$M</definedName>
    <definedName name="Z_ECD6A8B0_7E0E_471F_9988_0B75A55ED58B_.wvu.Cols" localSheetId="8" hidden="1">昭和区!$K:$M</definedName>
    <definedName name="Z_ECD6A8B0_7E0E_471F_9988_0B75A55ED58B_.wvu.Cols" localSheetId="10" hidden="1">瑞穂区!$K:$M</definedName>
    <definedName name="Z_ECD6A8B0_7E0E_471F_9988_0B75A55ED58B_.wvu.Cols" localSheetId="3" hidden="1">西区!$K:$M</definedName>
    <definedName name="Z_ECD6A8B0_7E0E_471F_9988_0B75A55ED58B_.wvu.Cols" localSheetId="5" hidden="1">千種区!$K:$M</definedName>
    <definedName name="Z_ECD6A8B0_7E0E_471F_9988_0B75A55ED58B_.wvu.Cols" localSheetId="14" hidden="1">中川区!$K:$M</definedName>
    <definedName name="Z_ECD6A8B0_7E0E_471F_9988_0B75A55ED58B_.wvu.Cols" localSheetId="2" hidden="1">中村区!$K:$M</definedName>
    <definedName name="Z_ECD6A8B0_7E0E_471F_9988_0B75A55ED58B_.wvu.Cols" localSheetId="9" hidden="1">天白区!$K:$M</definedName>
    <definedName name="Z_ECD6A8B0_7E0E_471F_9988_0B75A55ED58B_.wvu.Cols" localSheetId="11" hidden="1">南区!$K:$M</definedName>
    <definedName name="Z_ECD6A8B0_7E0E_471F_9988_0B75A55ED58B_.wvu.Cols" localSheetId="13" hidden="1">熱田・港区!$K:$M</definedName>
    <definedName name="Z_ECD6A8B0_7E0E_471F_9988_0B75A55ED58B_.wvu.Cols" localSheetId="0" hidden="1">表紙!$H:$I</definedName>
    <definedName name="Z_ECD6A8B0_7E0E_471F_9988_0B75A55ED58B_.wvu.Cols" localSheetId="4" hidden="1">北区!$K:$M</definedName>
    <definedName name="Z_ECD6A8B0_7E0E_471F_9988_0B75A55ED58B_.wvu.Cols" localSheetId="6" hidden="1">名東区!$K:$M</definedName>
    <definedName name="Z_ECD6A8B0_7E0E_471F_9988_0B75A55ED58B_.wvu.Cols" localSheetId="12" hidden="1">緑区!$K:$M</definedName>
    <definedName name="Z_ECD6A8B0_7E0E_471F_9988_0B75A55ED58B_.wvu.PrintArea" localSheetId="7" hidden="1">守山区!$E$1:$AF$35</definedName>
    <definedName name="Z_ECD6A8B0_7E0E_471F_9988_0B75A55ED58B_.wvu.PrintArea" localSheetId="8" hidden="1">昭和区!$E$1:$AF$34</definedName>
    <definedName name="Z_ECD6A8B0_7E0E_471F_9988_0B75A55ED58B_.wvu.PrintArea" localSheetId="10" hidden="1">瑞穂区!$E$1:$AF$35</definedName>
    <definedName name="Z_ECD6A8B0_7E0E_471F_9988_0B75A55ED58B_.wvu.PrintArea" localSheetId="3" hidden="1">西区!$E$1:$AF$34</definedName>
    <definedName name="Z_ECD6A8B0_7E0E_471F_9988_0B75A55ED58B_.wvu.PrintArea" localSheetId="5" hidden="1">千種区!$E$1:$AF$35</definedName>
    <definedName name="Z_ECD6A8B0_7E0E_471F_9988_0B75A55ED58B_.wvu.PrintArea" localSheetId="1" hidden="1">中・東区!$E$1:$AH$40</definedName>
    <definedName name="Z_ECD6A8B0_7E0E_471F_9988_0B75A55ED58B_.wvu.PrintArea" localSheetId="14" hidden="1">中川区!$E$1:$AF$40</definedName>
    <definedName name="Z_ECD6A8B0_7E0E_471F_9988_0B75A55ED58B_.wvu.PrintArea" localSheetId="2" hidden="1">中村区!$E$1:$AF$35</definedName>
    <definedName name="Z_ECD6A8B0_7E0E_471F_9988_0B75A55ED58B_.wvu.PrintArea" localSheetId="9" hidden="1">天白区!$E$1:$AF$35</definedName>
    <definedName name="Z_ECD6A8B0_7E0E_471F_9988_0B75A55ED58B_.wvu.PrintArea" localSheetId="11" hidden="1">南区!$E$1:$AF$35</definedName>
    <definedName name="Z_ECD6A8B0_7E0E_471F_9988_0B75A55ED58B_.wvu.PrintArea" localSheetId="13" hidden="1">熱田・港区!$E$1:$AF$36</definedName>
    <definedName name="Z_ECD6A8B0_7E0E_471F_9988_0B75A55ED58B_.wvu.PrintArea" localSheetId="4" hidden="1">北区!$E$1:$AF$34</definedName>
    <definedName name="Z_ECD6A8B0_7E0E_471F_9988_0B75A55ED58B_.wvu.PrintArea" localSheetId="6" hidden="1">名東区!$E$1:$AF$35</definedName>
    <definedName name="Z_ECD6A8B0_7E0E_471F_9988_0B75A55ED58B_.wvu.PrintArea" localSheetId="12" hidden="1">緑区!$E$1:$AF$34</definedName>
  </definedNames>
  <calcPr calcId="152511"/>
  <customWorkbookViews>
    <customWorkbookView name="T-104kimura kouiti - 個人用ビュー" guid="{39CC32B7-D19B-4C38-8259-EC3E63D8F598}" mergeInterval="0" personalView="1" maximized="1" xWindow="1" yWindow="1" windowWidth="1020" windowHeight="509" tabRatio="955" activeSheetId="16" showComments="commNone"/>
    <customWorkbookView name="OR-01 - 個人用ビュー" guid="{B0C08A05-CCD1-4A6A-ADA7-3323F63F237C}" mergeInterval="0" personalView="1" maximized="1" xWindow="1" yWindow="1" windowWidth="1276" windowHeight="802" tabRatio="955" activeSheetId="2"/>
    <customWorkbookView name="RY-02 - 個人用ビュー" guid="{343ED13A-14B4-4643-81FD-CCCF86954CFE}" mergeInterval="0" personalView="1" maximized="1" windowWidth="1362" windowHeight="538" tabRatio="955" activeSheetId="4"/>
    <customWorkbookView name="RY-03 - 個人用ビュー" guid="{ECD6A8B0-7E0E-471F-9988-0B75A55ED58B}" mergeInterval="0" personalView="1" maximized="1" xWindow="1" yWindow="1" windowWidth="1276" windowHeight="583" tabRatio="955" activeSheetId="16" showComments="commIndAndComment"/>
    <customWorkbookView name="chunichi - 個人用ビュー" guid="{4683B00D-FB7F-428F-89E4-512802998BB6}" mergeInterval="0" personalView="1" maximized="1" windowWidth="1362" windowHeight="538" tabRatio="955" activeSheetId="16"/>
  </customWorkbookViews>
</workbook>
</file>

<file path=xl/calcChain.xml><?xml version="1.0" encoding="utf-8"?>
<calcChain xmlns="http://schemas.openxmlformats.org/spreadsheetml/2006/main">
  <c r="F39" i="2" l="1"/>
  <c r="E6" i="1" s="1"/>
  <c r="F35" i="14"/>
  <c r="E19" i="1"/>
  <c r="M17" i="1"/>
  <c r="AG39" i="2"/>
  <c r="AE39" i="2"/>
  <c r="AG21" i="2"/>
  <c r="AE21" i="2"/>
  <c r="S21" i="1"/>
  <c r="T21" i="1"/>
  <c r="U21" i="1"/>
  <c r="S2" i="1" s="1"/>
  <c r="E14" i="1"/>
  <c r="M19" i="1"/>
  <c r="E16" i="1"/>
  <c r="E11" i="1"/>
  <c r="E10" i="1"/>
  <c r="E9" i="1"/>
  <c r="E13" i="1"/>
  <c r="V13" i="1" s="1"/>
  <c r="E5" i="1"/>
  <c r="AF40" i="15"/>
  <c r="AF36" i="14"/>
  <c r="AF34" i="13"/>
  <c r="AF35" i="12"/>
  <c r="AF35" i="11"/>
  <c r="AF35" i="10"/>
  <c r="AF34" i="9"/>
  <c r="AF35" i="8"/>
  <c r="AF35" i="7"/>
  <c r="AF35" i="6"/>
  <c r="AF34" i="5"/>
  <c r="AF34" i="4"/>
  <c r="AF35" i="3"/>
  <c r="AH40" i="2"/>
  <c r="W14" i="14"/>
  <c r="W34" i="12"/>
  <c r="N16" i="1" s="1"/>
  <c r="I5" i="1"/>
  <c r="I21" i="1"/>
  <c r="I6" i="1"/>
  <c r="AA35" i="14"/>
  <c r="P19" i="1" s="1"/>
  <c r="O35" i="14"/>
  <c r="J19" i="1"/>
  <c r="AA14" i="14"/>
  <c r="O14" i="14"/>
  <c r="J18" i="1"/>
  <c r="O33" i="13"/>
  <c r="J17" i="1" s="1"/>
  <c r="AA34" i="12"/>
  <c r="P16" i="1"/>
  <c r="O34" i="12"/>
  <c r="J16" i="1" s="1"/>
  <c r="AA34" i="11"/>
  <c r="P15" i="1"/>
  <c r="O34" i="11"/>
  <c r="J15" i="1" s="1"/>
  <c r="U34" i="10"/>
  <c r="M14" i="1" s="1"/>
  <c r="V14" i="1" s="1"/>
  <c r="O33" i="9"/>
  <c r="AA34" i="8"/>
  <c r="P12" i="1"/>
  <c r="O34" i="8"/>
  <c r="J12" i="1" s="1"/>
  <c r="AA34" i="7"/>
  <c r="P11" i="1"/>
  <c r="O34" i="7"/>
  <c r="J11" i="1" s="1"/>
  <c r="V11" i="1" s="1"/>
  <c r="AA34" i="6"/>
  <c r="O34" i="6"/>
  <c r="J10" i="1" s="1"/>
  <c r="V10" i="1" s="1"/>
  <c r="AA33" i="5"/>
  <c r="P9" i="1"/>
  <c r="J9" i="1"/>
  <c r="AA33" i="4"/>
  <c r="P8" i="1"/>
  <c r="V8" i="1"/>
  <c r="O33" i="4"/>
  <c r="AA34" i="3"/>
  <c r="P7" i="1"/>
  <c r="M7" i="1"/>
  <c r="V7" i="1" s="1"/>
  <c r="O34" i="3"/>
  <c r="W39" i="2"/>
  <c r="Q39" i="2"/>
  <c r="M6" i="1"/>
  <c r="Q21" i="2"/>
  <c r="M5" i="1" s="1"/>
  <c r="K39" i="2"/>
  <c r="J6" i="1"/>
  <c r="K21" i="2"/>
  <c r="J5" i="1" s="1"/>
  <c r="E20" i="1"/>
  <c r="V20" i="1" s="1"/>
  <c r="W33" i="4"/>
  <c r="N8" i="1" s="1"/>
  <c r="Q33" i="13"/>
  <c r="K17" i="1" s="1"/>
  <c r="H35" i="14"/>
  <c r="O15" i="14" s="1"/>
  <c r="H33" i="9"/>
  <c r="F13" i="1"/>
  <c r="W33" i="13"/>
  <c r="N17" i="1"/>
  <c r="E12" i="1"/>
  <c r="H34" i="8"/>
  <c r="O3" i="8" s="1"/>
  <c r="F12" i="1"/>
  <c r="J34" i="8"/>
  <c r="AA2" i="8" s="1"/>
  <c r="H12" i="1"/>
  <c r="M34" i="8"/>
  <c r="I12" i="1"/>
  <c r="Q34" i="8"/>
  <c r="K12" i="1" s="1"/>
  <c r="S34" i="8"/>
  <c r="L12" i="1"/>
  <c r="W34" i="8"/>
  <c r="N12" i="1" s="1"/>
  <c r="Y34" i="8"/>
  <c r="O12" i="1"/>
  <c r="AC34" i="8"/>
  <c r="Q12" i="1" s="1"/>
  <c r="AE34" i="8"/>
  <c r="R12" i="1"/>
  <c r="J33" i="9"/>
  <c r="AA2" i="9" s="1"/>
  <c r="G13" i="1"/>
  <c r="H13" i="1"/>
  <c r="M33" i="9"/>
  <c r="I13" i="1"/>
  <c r="J13" i="1"/>
  <c r="Q33" i="9"/>
  <c r="K13" i="1" s="1"/>
  <c r="S33" i="9"/>
  <c r="L13" i="1"/>
  <c r="W33" i="9"/>
  <c r="N13" i="1" s="1"/>
  <c r="Y33" i="9"/>
  <c r="O13" i="1"/>
  <c r="X13" i="1" s="1"/>
  <c r="P13" i="1"/>
  <c r="AC33" i="9"/>
  <c r="AE33" i="9"/>
  <c r="R13" i="1"/>
  <c r="E15" i="1"/>
  <c r="H34" i="11"/>
  <c r="O3" i="11" s="1"/>
  <c r="J34" i="11"/>
  <c r="G15" i="1" s="1"/>
  <c r="M34" i="11"/>
  <c r="I15" i="1"/>
  <c r="Q34" i="11"/>
  <c r="K15" i="1"/>
  <c r="S34" i="11"/>
  <c r="L15" i="1" s="1"/>
  <c r="W34" i="11"/>
  <c r="N15" i="1"/>
  <c r="Y34" i="11"/>
  <c r="O15" i="1" s="1"/>
  <c r="AC34" i="11"/>
  <c r="Q15" i="1"/>
  <c r="AE34" i="11"/>
  <c r="R15" i="1" s="1"/>
  <c r="E8" i="1"/>
  <c r="H33" i="4"/>
  <c r="F8" i="1" s="1"/>
  <c r="J33" i="4"/>
  <c r="G8" i="1" s="1"/>
  <c r="M33" i="4"/>
  <c r="I8" i="1"/>
  <c r="J8" i="1"/>
  <c r="Q33" i="4"/>
  <c r="K8" i="1"/>
  <c r="S33" i="4"/>
  <c r="L8" i="1" s="1"/>
  <c r="Y33" i="4"/>
  <c r="O8" i="1"/>
  <c r="AC33" i="4"/>
  <c r="Q8" i="1" s="1"/>
  <c r="AE33" i="4"/>
  <c r="R8" i="1"/>
  <c r="H34" i="6"/>
  <c r="F10" i="1" s="1"/>
  <c r="J34" i="6"/>
  <c r="G10" i="1"/>
  <c r="H10" i="1"/>
  <c r="M34" i="6"/>
  <c r="I10" i="1" s="1"/>
  <c r="X10" i="1" s="1"/>
  <c r="Q34" i="6"/>
  <c r="K10" i="1" s="1"/>
  <c r="S34" i="6"/>
  <c r="L10" i="1"/>
  <c r="W34" i="6"/>
  <c r="N10" i="1" s="1"/>
  <c r="Y34" i="6"/>
  <c r="O10" i="1"/>
  <c r="P10" i="1"/>
  <c r="AC34" i="6"/>
  <c r="Q10" i="1" s="1"/>
  <c r="AE34" i="6"/>
  <c r="H21" i="2"/>
  <c r="F5" i="1" s="1"/>
  <c r="I21" i="2"/>
  <c r="G5" i="1"/>
  <c r="H5" i="1"/>
  <c r="H21" i="1" s="1"/>
  <c r="M21" i="2"/>
  <c r="K5" i="1"/>
  <c r="O21" i="2"/>
  <c r="L5" i="1" s="1"/>
  <c r="S21" i="2"/>
  <c r="N5" i="1"/>
  <c r="U21" i="2"/>
  <c r="O5" i="1" s="1"/>
  <c r="P5" i="1"/>
  <c r="P21" i="1" s="1"/>
  <c r="Y21" i="2"/>
  <c r="Q5" i="1" s="1"/>
  <c r="AA21" i="2"/>
  <c r="R5" i="1"/>
  <c r="H39" i="2"/>
  <c r="K22" i="2" s="1"/>
  <c r="I39" i="2"/>
  <c r="G6" i="1"/>
  <c r="H6" i="1"/>
  <c r="M39" i="2"/>
  <c r="K6" i="1"/>
  <c r="O39" i="2"/>
  <c r="L6" i="1" s="1"/>
  <c r="S39" i="2"/>
  <c r="N6" i="1"/>
  <c r="U39" i="2"/>
  <c r="O6" i="1" s="1"/>
  <c r="P6" i="1"/>
  <c r="Y39" i="2"/>
  <c r="AA39" i="2"/>
  <c r="R6" i="1" s="1"/>
  <c r="H39" i="15"/>
  <c r="J39" i="15"/>
  <c r="G20" i="1" s="1"/>
  <c r="H20" i="1"/>
  <c r="M39" i="15"/>
  <c r="I20" i="1"/>
  <c r="J20" i="1"/>
  <c r="Q39" i="15"/>
  <c r="K20" i="1"/>
  <c r="S39" i="15"/>
  <c r="L20" i="1" s="1"/>
  <c r="W39" i="15"/>
  <c r="N20" i="1"/>
  <c r="Y39" i="15"/>
  <c r="O20" i="1" s="1"/>
  <c r="P20" i="1"/>
  <c r="AC39" i="15"/>
  <c r="Q20" i="1"/>
  <c r="AE39" i="15"/>
  <c r="R20" i="1" s="1"/>
  <c r="E7" i="1"/>
  <c r="H34" i="3"/>
  <c r="O3" i="3" s="1"/>
  <c r="J34" i="3"/>
  <c r="G7" i="1"/>
  <c r="H7" i="1"/>
  <c r="M34" i="3"/>
  <c r="J7" i="1"/>
  <c r="Q34" i="3"/>
  <c r="K7" i="1" s="1"/>
  <c r="S34" i="3"/>
  <c r="L7" i="1"/>
  <c r="W34" i="3"/>
  <c r="N7" i="1" s="1"/>
  <c r="Y34" i="3"/>
  <c r="AA2" i="3"/>
  <c r="AC34" i="3"/>
  <c r="Q7" i="1" s="1"/>
  <c r="AE34" i="3"/>
  <c r="H34" i="10"/>
  <c r="F14" i="1"/>
  <c r="J34" i="10"/>
  <c r="AA2" i="10" s="1"/>
  <c r="H14" i="1"/>
  <c r="M34" i="10"/>
  <c r="I14" i="1" s="1"/>
  <c r="J14" i="1"/>
  <c r="Q34" i="10"/>
  <c r="K14" i="1" s="1"/>
  <c r="S34" i="10"/>
  <c r="L14" i="1" s="1"/>
  <c r="W34" i="10"/>
  <c r="N14" i="1"/>
  <c r="Y34" i="10"/>
  <c r="O14" i="1" s="1"/>
  <c r="AC34" i="10"/>
  <c r="Q14" i="1"/>
  <c r="AE34" i="10"/>
  <c r="R14" i="1" s="1"/>
  <c r="H34" i="12"/>
  <c r="O3" i="12" s="1"/>
  <c r="J34" i="12"/>
  <c r="AA2" i="12" s="1"/>
  <c r="H16" i="1"/>
  <c r="M34" i="12"/>
  <c r="I16" i="1"/>
  <c r="Q34" i="12"/>
  <c r="K16" i="1" s="1"/>
  <c r="S34" i="12"/>
  <c r="L16" i="1"/>
  <c r="M16" i="1"/>
  <c r="Y34" i="12"/>
  <c r="AC34" i="12"/>
  <c r="Q16" i="1" s="1"/>
  <c r="AE34" i="12"/>
  <c r="R16" i="1"/>
  <c r="E18" i="1"/>
  <c r="V18" i="1" s="1"/>
  <c r="H14" i="14"/>
  <c r="F18" i="1" s="1"/>
  <c r="J14" i="14"/>
  <c r="AA2" i="14" s="1"/>
  <c r="H18" i="1"/>
  <c r="M14" i="14"/>
  <c r="I18" i="1" s="1"/>
  <c r="X18" i="1" s="1"/>
  <c r="Q14" i="14"/>
  <c r="K18" i="1"/>
  <c r="S14" i="14"/>
  <c r="L18" i="1" s="1"/>
  <c r="M18" i="1"/>
  <c r="N18" i="1"/>
  <c r="Y14" i="14"/>
  <c r="O18" i="1" s="1"/>
  <c r="AC14" i="14"/>
  <c r="Q18" i="1" s="1"/>
  <c r="AE14" i="14"/>
  <c r="R18" i="1"/>
  <c r="J35" i="14"/>
  <c r="G19" i="1"/>
  <c r="H19" i="1"/>
  <c r="M35" i="14"/>
  <c r="I19" i="1"/>
  <c r="Q35" i="14"/>
  <c r="K19" i="1" s="1"/>
  <c r="S35" i="14"/>
  <c r="L19" i="1" s="1"/>
  <c r="W35" i="14"/>
  <c r="N19" i="1"/>
  <c r="Y35" i="14"/>
  <c r="O19" i="1" s="1"/>
  <c r="AC35" i="14"/>
  <c r="Q19" i="1"/>
  <c r="AE35" i="14"/>
  <c r="R19" i="1" s="1"/>
  <c r="H8" i="1"/>
  <c r="P14" i="1"/>
  <c r="H15" i="1"/>
  <c r="P18" i="1"/>
  <c r="H33" i="5"/>
  <c r="M3" i="5" s="1"/>
  <c r="J33" i="5"/>
  <c r="G9" i="1"/>
  <c r="H9" i="1"/>
  <c r="M33" i="5"/>
  <c r="I9" i="1" s="1"/>
  <c r="X9" i="1" s="1"/>
  <c r="Q33" i="5"/>
  <c r="K9" i="1"/>
  <c r="S33" i="5"/>
  <c r="L9" i="1" s="1"/>
  <c r="W33" i="5"/>
  <c r="N9" i="1"/>
  <c r="Y33" i="5"/>
  <c r="O9" i="1" s="1"/>
  <c r="AC33" i="5"/>
  <c r="Q9" i="1"/>
  <c r="AE33" i="5"/>
  <c r="R9" i="1" s="1"/>
  <c r="H34" i="7"/>
  <c r="J34" i="7"/>
  <c r="G11" i="1" s="1"/>
  <c r="H11" i="1"/>
  <c r="M34" i="7"/>
  <c r="I11" i="1" s="1"/>
  <c r="Q34" i="7"/>
  <c r="K11" i="1" s="1"/>
  <c r="S34" i="7"/>
  <c r="L11" i="1" s="1"/>
  <c r="W34" i="7"/>
  <c r="N11" i="1"/>
  <c r="Y34" i="7"/>
  <c r="O11" i="1" s="1"/>
  <c r="AC34" i="7"/>
  <c r="Q11" i="1"/>
  <c r="AE34" i="7"/>
  <c r="R11" i="1" s="1"/>
  <c r="E17" i="1"/>
  <c r="V17" i="1" s="1"/>
  <c r="H33" i="13"/>
  <c r="F17" i="1" s="1"/>
  <c r="J33" i="13"/>
  <c r="H17" i="1"/>
  <c r="M33" i="13"/>
  <c r="I17" i="1" s="1"/>
  <c r="S33" i="13"/>
  <c r="AA2" i="13" s="1"/>
  <c r="L17" i="1"/>
  <c r="Y33" i="13"/>
  <c r="O17" i="1" s="1"/>
  <c r="P17" i="1"/>
  <c r="AC33" i="13"/>
  <c r="Q17" i="1" s="1"/>
  <c r="AE33" i="13"/>
  <c r="R17" i="1"/>
  <c r="Q13" i="1"/>
  <c r="R7" i="1"/>
  <c r="R10" i="1"/>
  <c r="O16" i="1"/>
  <c r="I7" i="1"/>
  <c r="X7" i="1" s="1"/>
  <c r="G17" i="1"/>
  <c r="G18" i="1"/>
  <c r="O7" i="1"/>
  <c r="Q6" i="1"/>
  <c r="G12" i="1"/>
  <c r="X12" i="1" s="1"/>
  <c r="V9" i="1"/>
  <c r="AA2" i="5"/>
  <c r="G14" i="1"/>
  <c r="AA2" i="6"/>
  <c r="F6" i="1"/>
  <c r="W6" i="1" s="1"/>
  <c r="F19" i="1"/>
  <c r="O3" i="15" l="1"/>
  <c r="O3" i="14"/>
  <c r="F16" i="1"/>
  <c r="W14" i="1"/>
  <c r="O3" i="10"/>
  <c r="O3" i="9"/>
  <c r="O3" i="7"/>
  <c r="F11" i="1"/>
  <c r="W11" i="1" s="1"/>
  <c r="O3" i="6"/>
  <c r="F15" i="1"/>
  <c r="W15" i="1" s="1"/>
  <c r="F20" i="1"/>
  <c r="W20" i="1" s="1"/>
  <c r="K21" i="1"/>
  <c r="L21" i="1"/>
  <c r="X5" i="1"/>
  <c r="W10" i="1"/>
  <c r="X8" i="1"/>
  <c r="M21" i="1"/>
  <c r="N21" i="1"/>
  <c r="O21" i="1"/>
  <c r="W13" i="1"/>
  <c r="V5" i="1"/>
  <c r="J21" i="1"/>
  <c r="V19" i="1"/>
  <c r="X11" i="1"/>
  <c r="X14" i="1"/>
  <c r="R21" i="1"/>
  <c r="W16" i="1"/>
  <c r="W19" i="1"/>
  <c r="W18" i="1"/>
  <c r="X20" i="1"/>
  <c r="W5" i="1"/>
  <c r="V15" i="1"/>
  <c r="V12" i="1"/>
  <c r="W8" i="1"/>
  <c r="V16" i="1"/>
  <c r="X17" i="1"/>
  <c r="W17" i="1"/>
  <c r="X19" i="1"/>
  <c r="Q21" i="1"/>
  <c r="X15" i="1"/>
  <c r="W12" i="1"/>
  <c r="E21" i="1"/>
  <c r="V6" i="1"/>
  <c r="K3" i="2"/>
  <c r="O3" i="13"/>
  <c r="AA2" i="11"/>
  <c r="AA2" i="4"/>
  <c r="F7" i="1"/>
  <c r="W7" i="1" s="1"/>
  <c r="F9" i="1"/>
  <c r="W9" i="1" s="1"/>
  <c r="AA2" i="7"/>
  <c r="AA2" i="15"/>
  <c r="O3" i="4"/>
  <c r="G16" i="1"/>
  <c r="X16" i="1" s="1"/>
  <c r="V21" i="1" l="1"/>
  <c r="X21" i="1"/>
  <c r="V2" i="1" s="1"/>
  <c r="F21" i="1"/>
  <c r="W21" i="1"/>
  <c r="G21" i="1"/>
</calcChain>
</file>

<file path=xl/sharedStrings.xml><?xml version="1.0" encoding="utf-8"?>
<sst xmlns="http://schemas.openxmlformats.org/spreadsheetml/2006/main" count="1210" uniqueCount="506">
  <si>
    <t>折込日</t>
  </si>
  <si>
    <t>広告主</t>
  </si>
  <si>
    <t>サイズ</t>
  </si>
  <si>
    <t>取次店</t>
  </si>
  <si>
    <t>チラシ銘柄</t>
  </si>
  <si>
    <t>部数</t>
  </si>
  <si>
    <t>枚</t>
  </si>
  <si>
    <t>合計</t>
  </si>
  <si>
    <t>中　　日　　新　　聞</t>
  </si>
  <si>
    <t>枚数</t>
  </si>
  <si>
    <t>日　経</t>
  </si>
  <si>
    <t>朝　　日　　新　　聞</t>
  </si>
  <si>
    <t>毎　　日　　新　　聞</t>
  </si>
  <si>
    <t>読　　売　　新　　聞</t>
  </si>
  <si>
    <t>　千　　種　　区</t>
  </si>
  <si>
    <t>地　　区</t>
    <rPh sb="0" eb="1">
      <t>チ</t>
    </rPh>
    <rPh sb="3" eb="4">
      <t>ク</t>
    </rPh>
    <phoneticPr fontId="2"/>
  </si>
  <si>
    <t>中日新聞</t>
    <rPh sb="0" eb="2">
      <t>チュウニチ</t>
    </rPh>
    <rPh sb="2" eb="4">
      <t>シンブン</t>
    </rPh>
    <phoneticPr fontId="2"/>
  </si>
  <si>
    <t>日経新聞</t>
    <rPh sb="0" eb="2">
      <t>ニッケイ</t>
    </rPh>
    <rPh sb="2" eb="4">
      <t>シンブン</t>
    </rPh>
    <phoneticPr fontId="2"/>
  </si>
  <si>
    <t>朝日新聞</t>
    <rPh sb="0" eb="2">
      <t>アサヒ</t>
    </rPh>
    <rPh sb="2" eb="4">
      <t>シンブン</t>
    </rPh>
    <phoneticPr fontId="2"/>
  </si>
  <si>
    <t>毎日新聞</t>
    <rPh sb="0" eb="2">
      <t>マイニチ</t>
    </rPh>
    <rPh sb="2" eb="4">
      <t>シンブン</t>
    </rPh>
    <phoneticPr fontId="2"/>
  </si>
  <si>
    <t>読売新聞</t>
    <rPh sb="0" eb="2">
      <t>ヨミウリ</t>
    </rPh>
    <rPh sb="2" eb="4">
      <t>シンブン</t>
    </rPh>
    <phoneticPr fontId="2"/>
  </si>
  <si>
    <t>名　　　古　　　屋　　　市</t>
    <rPh sb="0" eb="1">
      <t>メイ</t>
    </rPh>
    <rPh sb="4" eb="5">
      <t>イニシエ</t>
    </rPh>
    <rPh sb="8" eb="9">
      <t>ヤ</t>
    </rPh>
    <rPh sb="12" eb="13">
      <t>シ</t>
    </rPh>
    <phoneticPr fontId="2"/>
  </si>
  <si>
    <t>中区</t>
    <rPh sb="0" eb="1">
      <t>ナカ</t>
    </rPh>
    <rPh sb="1" eb="2">
      <t>チクサク</t>
    </rPh>
    <phoneticPr fontId="2"/>
  </si>
  <si>
    <t>東区</t>
    <rPh sb="0" eb="1">
      <t>ヒガシ</t>
    </rPh>
    <rPh sb="1" eb="2">
      <t>メイトウク</t>
    </rPh>
    <phoneticPr fontId="2"/>
  </si>
  <si>
    <t>中村区</t>
    <rPh sb="0" eb="2">
      <t>ナカムラ</t>
    </rPh>
    <rPh sb="2" eb="3">
      <t>ショウワク</t>
    </rPh>
    <phoneticPr fontId="2"/>
  </si>
  <si>
    <t>西区</t>
    <rPh sb="0" eb="1">
      <t>ニシ</t>
    </rPh>
    <rPh sb="1" eb="2">
      <t>ミズホク</t>
    </rPh>
    <phoneticPr fontId="2"/>
  </si>
  <si>
    <t>北区</t>
    <rPh sb="0" eb="1">
      <t>キタ</t>
    </rPh>
    <rPh sb="1" eb="2">
      <t>ミナミク</t>
    </rPh>
    <phoneticPr fontId="2"/>
  </si>
  <si>
    <t>千種区</t>
    <rPh sb="0" eb="2">
      <t>チクサ</t>
    </rPh>
    <rPh sb="2" eb="3">
      <t>アツタク</t>
    </rPh>
    <phoneticPr fontId="2"/>
  </si>
  <si>
    <t>名東区</t>
    <rPh sb="0" eb="2">
      <t>メイトウ</t>
    </rPh>
    <rPh sb="2" eb="3">
      <t>ミナトク</t>
    </rPh>
    <phoneticPr fontId="2"/>
  </si>
  <si>
    <t>守山区</t>
    <rPh sb="0" eb="2">
      <t>モリヤマ</t>
    </rPh>
    <rPh sb="2" eb="3">
      <t>ナカガワク</t>
    </rPh>
    <phoneticPr fontId="2"/>
  </si>
  <si>
    <t>昭和区</t>
    <rPh sb="0" eb="2">
      <t>ショウワ</t>
    </rPh>
    <rPh sb="2" eb="3">
      <t>ナカムラク</t>
    </rPh>
    <phoneticPr fontId="2"/>
  </si>
  <si>
    <t>天白区</t>
    <rPh sb="0" eb="2">
      <t>テンパク</t>
    </rPh>
    <rPh sb="2" eb="3">
      <t>ニシク</t>
    </rPh>
    <phoneticPr fontId="2"/>
  </si>
  <si>
    <t>瑞穂区</t>
    <rPh sb="0" eb="2">
      <t>ミズホ</t>
    </rPh>
    <rPh sb="2" eb="3">
      <t>キタク</t>
    </rPh>
    <phoneticPr fontId="2"/>
  </si>
  <si>
    <t>南区</t>
    <rPh sb="0" eb="1">
      <t>ミナミ</t>
    </rPh>
    <rPh sb="1" eb="2">
      <t>ヒガシク</t>
    </rPh>
    <phoneticPr fontId="2"/>
  </si>
  <si>
    <t>緑区</t>
    <rPh sb="0" eb="1">
      <t>ミドリ</t>
    </rPh>
    <rPh sb="1" eb="2">
      <t>ナカク</t>
    </rPh>
    <phoneticPr fontId="2"/>
  </si>
  <si>
    <t>熱田区</t>
    <rPh sb="0" eb="2">
      <t>アツタ</t>
    </rPh>
    <rPh sb="2" eb="3">
      <t>モリヤマク</t>
    </rPh>
    <phoneticPr fontId="2"/>
  </si>
  <si>
    <t>港区</t>
    <rPh sb="0" eb="1">
      <t>ミナト</t>
    </rPh>
    <rPh sb="1" eb="2">
      <t>テンパクク</t>
    </rPh>
    <phoneticPr fontId="2"/>
  </si>
  <si>
    <t>中川区</t>
    <rPh sb="0" eb="2">
      <t>ナカガワ</t>
    </rPh>
    <rPh sb="2" eb="3">
      <t>ミドリク</t>
    </rPh>
    <phoneticPr fontId="2"/>
  </si>
  <si>
    <t>合　計</t>
    <rPh sb="0" eb="1">
      <t>ゴウ</t>
    </rPh>
    <rPh sb="2" eb="3">
      <t>ケイ</t>
    </rPh>
    <phoneticPr fontId="2"/>
  </si>
  <si>
    <t>合　　計</t>
    <rPh sb="0" eb="1">
      <t>ゴウ</t>
    </rPh>
    <rPh sb="3" eb="4">
      <t>ケイ</t>
    </rPh>
    <phoneticPr fontId="2"/>
  </si>
  <si>
    <t>備　　考</t>
    <rPh sb="0" eb="1">
      <t>ビ</t>
    </rPh>
    <rPh sb="3" eb="4">
      <t>コウ</t>
    </rPh>
    <phoneticPr fontId="2"/>
  </si>
  <si>
    <t xml:space="preserve"> 東区全域の場合　　　　　　　　　　　　　　</t>
    <rPh sb="1" eb="3">
      <t>ヒガシク</t>
    </rPh>
    <rPh sb="3" eb="5">
      <t>ゼンイキ</t>
    </rPh>
    <rPh sb="6" eb="8">
      <t>バアイ</t>
    </rPh>
    <phoneticPr fontId="2"/>
  </si>
  <si>
    <t>中川区全域の場合</t>
    <rPh sb="0" eb="3">
      <t>ナカガワク</t>
    </rPh>
    <rPh sb="3" eb="5">
      <t>ゼンイキ</t>
    </rPh>
    <rPh sb="6" eb="8">
      <t>バアイ</t>
    </rPh>
    <phoneticPr fontId="2"/>
  </si>
  <si>
    <t>　中　　  　　区</t>
    <rPh sb="1" eb="2">
      <t>ナカ</t>
    </rPh>
    <phoneticPr fontId="2"/>
  </si>
  <si>
    <t>　東　　  　　区</t>
    <rPh sb="1" eb="2">
      <t>ヒガシ</t>
    </rPh>
    <phoneticPr fontId="2"/>
  </si>
  <si>
    <t>　中　　村　　区</t>
    <rPh sb="1" eb="2">
      <t>ナカ</t>
    </rPh>
    <rPh sb="4" eb="5">
      <t>ムラ</t>
    </rPh>
    <phoneticPr fontId="2"/>
  </si>
  <si>
    <t>　西　　  　　区</t>
    <rPh sb="1" eb="2">
      <t>ニシ</t>
    </rPh>
    <phoneticPr fontId="2"/>
  </si>
  <si>
    <t>　北　　  　　区</t>
    <rPh sb="1" eb="2">
      <t>キタ</t>
    </rPh>
    <phoneticPr fontId="2"/>
  </si>
  <si>
    <t>　名　　東　　区</t>
    <rPh sb="1" eb="2">
      <t>ナ</t>
    </rPh>
    <rPh sb="4" eb="5">
      <t>ヒガシ</t>
    </rPh>
    <phoneticPr fontId="2"/>
  </si>
  <si>
    <t>　守　　山　　区</t>
    <rPh sb="1" eb="2">
      <t>モリ</t>
    </rPh>
    <rPh sb="4" eb="5">
      <t>ヤマ</t>
    </rPh>
    <phoneticPr fontId="2"/>
  </si>
  <si>
    <t>　昭　　和　　区</t>
    <rPh sb="1" eb="2">
      <t>ショウワ</t>
    </rPh>
    <phoneticPr fontId="2"/>
  </si>
  <si>
    <t>　天　　白　　区</t>
    <rPh sb="1" eb="2">
      <t>テンパク</t>
    </rPh>
    <phoneticPr fontId="2"/>
  </si>
  <si>
    <t>　瑞　　穂　　区</t>
    <rPh sb="1" eb="2">
      <t>ミズホ</t>
    </rPh>
    <phoneticPr fontId="2"/>
  </si>
  <si>
    <t>　南　　  　　区</t>
    <rPh sb="1" eb="2">
      <t>ミナミ</t>
    </rPh>
    <phoneticPr fontId="2"/>
  </si>
  <si>
    <t>　緑　　  　　区</t>
    <rPh sb="1" eb="2">
      <t>ミドリ</t>
    </rPh>
    <phoneticPr fontId="2"/>
  </si>
  <si>
    <t>　熱　　田　　区</t>
    <rPh sb="1" eb="2">
      <t>アツタク</t>
    </rPh>
    <phoneticPr fontId="2"/>
  </si>
  <si>
    <t>　港　　  　　区</t>
    <rPh sb="1" eb="2">
      <t>ミナト</t>
    </rPh>
    <phoneticPr fontId="2"/>
  </si>
  <si>
    <t>　中　　川　　区</t>
    <rPh sb="1" eb="2">
      <t>ナカガワ</t>
    </rPh>
    <phoneticPr fontId="2"/>
  </si>
  <si>
    <t xml:space="preserve"> 海部郡大治町万場北</t>
    <rPh sb="1" eb="4">
      <t>アマグン</t>
    </rPh>
    <rPh sb="4" eb="7">
      <t>オオハルチョウ</t>
    </rPh>
    <rPh sb="7" eb="9">
      <t>マンバ</t>
    </rPh>
    <rPh sb="9" eb="10">
      <t>キタ</t>
    </rPh>
    <phoneticPr fontId="2"/>
  </si>
  <si>
    <t>中村区全域の場合</t>
    <phoneticPr fontId="2"/>
  </si>
  <si>
    <t>*1</t>
    <phoneticPr fontId="2"/>
  </si>
  <si>
    <t>千種区全域の場合</t>
    <phoneticPr fontId="2"/>
  </si>
  <si>
    <t>*1</t>
    <phoneticPr fontId="2"/>
  </si>
  <si>
    <t>*2</t>
    <phoneticPr fontId="2"/>
  </si>
  <si>
    <t xml:space="preserve">をプラス  </t>
    <phoneticPr fontId="2"/>
  </si>
  <si>
    <t xml:space="preserve"> 中区全域の場合
　　　　　　　　　　　　　　　　　　　　　　　　　　　　　　　　　　　　　　　　　　　　　　　　　　　　　　　　　　　　　　　　　　　　</t>
    <phoneticPr fontId="2"/>
  </si>
  <si>
    <t>*2</t>
    <phoneticPr fontId="2"/>
  </si>
  <si>
    <t>*3</t>
    <phoneticPr fontId="2"/>
  </si>
  <si>
    <t>*4</t>
    <phoneticPr fontId="2"/>
  </si>
  <si>
    <t>*5</t>
    <phoneticPr fontId="2"/>
  </si>
  <si>
    <t>　　</t>
    <phoneticPr fontId="2"/>
  </si>
  <si>
    <t>Ｐ</t>
    <phoneticPr fontId="2"/>
  </si>
  <si>
    <t xml:space="preserve"> 北区全域の場合
　</t>
    <phoneticPr fontId="2"/>
  </si>
  <si>
    <t>*1</t>
    <phoneticPr fontId="2"/>
  </si>
  <si>
    <t>守山区全域の場合</t>
    <phoneticPr fontId="2"/>
  </si>
  <si>
    <t>　　　　　　　　　をプラス</t>
    <phoneticPr fontId="2"/>
  </si>
  <si>
    <t>　</t>
    <phoneticPr fontId="2"/>
  </si>
  <si>
    <t>をプラス</t>
    <phoneticPr fontId="2"/>
  </si>
  <si>
    <t>天白区全域の場合</t>
    <phoneticPr fontId="2"/>
  </si>
  <si>
    <t>瑞穂区全域の場合</t>
    <phoneticPr fontId="2"/>
  </si>
  <si>
    <t>熱田区全域の場合</t>
    <phoneticPr fontId="2"/>
  </si>
  <si>
    <t>広告主</t>
    <rPh sb="0" eb="3">
      <t>コウコクヌシ</t>
    </rPh>
    <phoneticPr fontId="2"/>
  </si>
  <si>
    <t>チラシ銘柄</t>
    <rPh sb="3" eb="5">
      <t>メイガラ</t>
    </rPh>
    <phoneticPr fontId="2"/>
  </si>
  <si>
    <t>広告主</t>
    <rPh sb="0" eb="3">
      <t>コウコクヌシ</t>
    </rPh>
    <phoneticPr fontId="2"/>
  </si>
  <si>
    <t>チラシ銘柄</t>
    <rPh sb="3" eb="5">
      <t>メイガラ</t>
    </rPh>
    <phoneticPr fontId="2"/>
  </si>
  <si>
    <t>*1 千種区 50枚含む</t>
    <rPh sb="3" eb="6">
      <t>チクサク</t>
    </rPh>
    <rPh sb="9" eb="10">
      <t>マイ</t>
    </rPh>
    <rPh sb="10" eb="11">
      <t>フク</t>
    </rPh>
    <phoneticPr fontId="2"/>
  </si>
  <si>
    <t>港区全域の場合
　</t>
    <phoneticPr fontId="2"/>
  </si>
  <si>
    <t>*1 西区 950枚含む</t>
    <rPh sb="3" eb="5">
      <t>ニシク</t>
    </rPh>
    <rPh sb="9" eb="10">
      <t>マイ</t>
    </rPh>
    <rPh sb="10" eb="11">
      <t>フク</t>
    </rPh>
    <phoneticPr fontId="2"/>
  </si>
  <si>
    <t>*１</t>
    <phoneticPr fontId="2"/>
  </si>
  <si>
    <t xml:space="preserve"> 中村区名駅 950枚</t>
    <rPh sb="1" eb="4">
      <t>ナカムラク</t>
    </rPh>
    <rPh sb="4" eb="5">
      <t>メイ</t>
    </rPh>
    <rPh sb="5" eb="6">
      <t>エキ</t>
    </rPh>
    <rPh sb="10" eb="11">
      <t>マイ</t>
    </rPh>
    <phoneticPr fontId="2"/>
  </si>
  <si>
    <t>名東区全域の場合</t>
    <phoneticPr fontId="2"/>
  </si>
  <si>
    <t>緑区全域の場合</t>
    <phoneticPr fontId="2"/>
  </si>
  <si>
    <t xml:space="preserve">  　　　　　  　をプラス
</t>
    <phoneticPr fontId="2"/>
  </si>
  <si>
    <t xml:space="preserve"> 尾張旭市本地ケ原</t>
    <phoneticPr fontId="2"/>
  </si>
  <si>
    <t xml:space="preserve">                 をプラス</t>
    <phoneticPr fontId="2"/>
  </si>
  <si>
    <t xml:space="preserve">   　　　　　　　　　をプラス</t>
    <phoneticPr fontId="2"/>
  </si>
  <si>
    <t>　　　　　      　　をプラス</t>
    <phoneticPr fontId="2"/>
  </si>
  <si>
    <t>　　　　　  　　　　をプラス</t>
    <phoneticPr fontId="2"/>
  </si>
  <si>
    <t>　　　  　　　　　をプラス</t>
    <phoneticPr fontId="2"/>
  </si>
  <si>
    <t>西区全域の場合</t>
    <rPh sb="0" eb="2">
      <t>ニシク</t>
    </rPh>
    <rPh sb="2" eb="4">
      <t>ゼンイキ</t>
    </rPh>
    <rPh sb="5" eb="7">
      <t>バアイ</t>
    </rPh>
    <phoneticPr fontId="2"/>
  </si>
  <si>
    <t xml:space="preserve">    　　　　　　　　をプラス</t>
    <phoneticPr fontId="2"/>
  </si>
  <si>
    <t xml:space="preserve"> 中区新栄 50枚</t>
    <rPh sb="1" eb="2">
      <t>ナカ</t>
    </rPh>
    <rPh sb="3" eb="4">
      <t>シン</t>
    </rPh>
    <rPh sb="4" eb="5">
      <t>サカエ</t>
    </rPh>
    <phoneticPr fontId="2"/>
  </si>
  <si>
    <t>　　　　　　　　　   　をプラス</t>
    <phoneticPr fontId="2"/>
  </si>
  <si>
    <t>　　　　　　　　　　</t>
    <phoneticPr fontId="2"/>
  </si>
  <si>
    <t>昭和区全域の場合</t>
    <rPh sb="0" eb="3">
      <t>ショウワク</t>
    </rPh>
    <rPh sb="3" eb="5">
      <t>ゼンイキ</t>
    </rPh>
    <rPh sb="6" eb="8">
      <t>バアイ</t>
    </rPh>
    <phoneticPr fontId="2"/>
  </si>
  <si>
    <t/>
  </si>
  <si>
    <t>浄心</t>
  </si>
  <si>
    <t>小田井</t>
  </si>
  <si>
    <t>稲生</t>
  </si>
  <si>
    <t>庄内</t>
  </si>
  <si>
    <t>江川端</t>
  </si>
  <si>
    <t>高畑</t>
  </si>
  <si>
    <t>戸田</t>
  </si>
  <si>
    <t>新栄</t>
  </si>
  <si>
    <t>N</t>
  </si>
  <si>
    <t>中部</t>
  </si>
  <si>
    <t>大須</t>
  </si>
  <si>
    <t>久屋大通</t>
  </si>
  <si>
    <t>瓦町</t>
  </si>
  <si>
    <t>NM</t>
  </si>
  <si>
    <t>上前津</t>
  </si>
  <si>
    <t>橘</t>
  </si>
  <si>
    <t>正木</t>
  </si>
  <si>
    <t>市内金山</t>
  </si>
  <si>
    <t>広小路</t>
  </si>
  <si>
    <t>中栄</t>
  </si>
  <si>
    <t>中区名城</t>
  </si>
  <si>
    <t>栄町</t>
  </si>
  <si>
    <t>名駅南・丸の内</t>
  </si>
  <si>
    <t>栄中央</t>
  </si>
  <si>
    <t>女子大小路</t>
  </si>
  <si>
    <t>飯田町</t>
  </si>
  <si>
    <t>大曽根</t>
  </si>
  <si>
    <t>赤塚</t>
  </si>
  <si>
    <t>長塀町</t>
  </si>
  <si>
    <t>主税町</t>
  </si>
  <si>
    <t>矢田</t>
  </si>
  <si>
    <t>葵</t>
  </si>
  <si>
    <t>布池</t>
  </si>
  <si>
    <t>高岳</t>
  </si>
  <si>
    <t>大幸</t>
  </si>
  <si>
    <t>明倫</t>
  </si>
  <si>
    <t>徳川</t>
  </si>
  <si>
    <t>大松</t>
  </si>
  <si>
    <t>東区名城</t>
  </si>
  <si>
    <t>泉</t>
  </si>
  <si>
    <t>大幸町</t>
  </si>
  <si>
    <t>駅前</t>
  </si>
  <si>
    <t>黄金</t>
  </si>
  <si>
    <t>大鳥居</t>
  </si>
  <si>
    <t>日吉</t>
  </si>
  <si>
    <t>日比津</t>
  </si>
  <si>
    <t>市内諏訪</t>
  </si>
  <si>
    <t>豊臣</t>
  </si>
  <si>
    <t>太閤</t>
  </si>
  <si>
    <t>稲葉地</t>
  </si>
  <si>
    <t>豊国通</t>
  </si>
  <si>
    <t>烏森</t>
  </si>
  <si>
    <t>中村公園</t>
  </si>
  <si>
    <t>本陣</t>
  </si>
  <si>
    <t>駅西</t>
  </si>
  <si>
    <t>名古屋駅前</t>
  </si>
  <si>
    <t>名駅西</t>
  </si>
  <si>
    <t>鳥居西</t>
  </si>
  <si>
    <t>岩塚</t>
  </si>
  <si>
    <t>榎</t>
  </si>
  <si>
    <t>栄生</t>
  </si>
  <si>
    <t>東枇杷島</t>
  </si>
  <si>
    <t>名西</t>
  </si>
  <si>
    <t>又穂</t>
  </si>
  <si>
    <t>上名古屋</t>
  </si>
  <si>
    <t>浅間町</t>
  </si>
  <si>
    <t>中小田井</t>
  </si>
  <si>
    <t>大野木</t>
  </si>
  <si>
    <t>比良</t>
  </si>
  <si>
    <t>山田</t>
  </si>
  <si>
    <t>平田</t>
  </si>
  <si>
    <t>光城</t>
  </si>
  <si>
    <t>城北</t>
  </si>
  <si>
    <t>城見通</t>
  </si>
  <si>
    <t>志賀</t>
  </si>
  <si>
    <t>北陵</t>
  </si>
  <si>
    <t>お福</t>
  </si>
  <si>
    <t>上飯田</t>
  </si>
  <si>
    <t>若葉通</t>
  </si>
  <si>
    <t>市内飯田</t>
  </si>
  <si>
    <t>金城</t>
  </si>
  <si>
    <t>杉村</t>
  </si>
  <si>
    <t>味鋺</t>
  </si>
  <si>
    <t>市内楠</t>
  </si>
  <si>
    <t>如意</t>
  </si>
  <si>
    <t>喜惣治</t>
  </si>
  <si>
    <t>黒川東</t>
  </si>
  <si>
    <t>萩野通</t>
  </si>
  <si>
    <t>平安通</t>
  </si>
  <si>
    <t>古井ノ坂</t>
  </si>
  <si>
    <t>今池</t>
  </si>
  <si>
    <t>内山</t>
  </si>
  <si>
    <t>萱場</t>
  </si>
  <si>
    <t>天満</t>
  </si>
  <si>
    <t>東山</t>
  </si>
  <si>
    <t>覚王山</t>
  </si>
  <si>
    <t>自由ヶ丘</t>
  </si>
  <si>
    <t>千種星ヶ丘</t>
  </si>
  <si>
    <t>汁谷</t>
  </si>
  <si>
    <t>今池覚王山</t>
  </si>
  <si>
    <t>東山公園</t>
  </si>
  <si>
    <t>千種南</t>
  </si>
  <si>
    <t>名東星ヶ丘</t>
  </si>
  <si>
    <t>千種高校前</t>
  </si>
  <si>
    <t>名東</t>
  </si>
  <si>
    <t>虹ヶ丘</t>
  </si>
  <si>
    <t>高針</t>
  </si>
  <si>
    <t>梅森</t>
  </si>
  <si>
    <t>極楽</t>
  </si>
  <si>
    <t>上社南</t>
  </si>
  <si>
    <t>上社</t>
  </si>
  <si>
    <t>本郷</t>
  </si>
  <si>
    <t>藤が丘</t>
  </si>
  <si>
    <t>猪子石台</t>
  </si>
  <si>
    <t>南猪子石</t>
  </si>
  <si>
    <t>平和が丘</t>
  </si>
  <si>
    <t>猪子石</t>
  </si>
  <si>
    <t>森孝</t>
  </si>
  <si>
    <t>名東本通</t>
  </si>
  <si>
    <t>星ヶ丘</t>
  </si>
  <si>
    <t>猪高</t>
  </si>
  <si>
    <t>大森</t>
  </si>
  <si>
    <t>小幡</t>
  </si>
  <si>
    <t>喜多山</t>
  </si>
  <si>
    <t>志段味</t>
  </si>
  <si>
    <t>志段味西部</t>
  </si>
  <si>
    <t>瀬古</t>
  </si>
  <si>
    <t>三階橋</t>
  </si>
  <si>
    <t>守山南部</t>
  </si>
  <si>
    <t>大永寺</t>
  </si>
  <si>
    <t>守山西部</t>
  </si>
  <si>
    <t>小幡北部</t>
  </si>
  <si>
    <t>Y</t>
  </si>
  <si>
    <t>小幡南部</t>
  </si>
  <si>
    <t>守山東部</t>
  </si>
  <si>
    <t>新守山</t>
  </si>
  <si>
    <t>阿由知</t>
  </si>
  <si>
    <t>円上</t>
  </si>
  <si>
    <t>桜山</t>
  </si>
  <si>
    <t>鶴舞</t>
  </si>
  <si>
    <t>御器所</t>
  </si>
  <si>
    <t>川名</t>
  </si>
  <si>
    <t>山手通</t>
  </si>
  <si>
    <t>滝子</t>
  </si>
  <si>
    <t>川原通</t>
  </si>
  <si>
    <t>昭和</t>
  </si>
  <si>
    <t>川原通東</t>
  </si>
  <si>
    <t>千代田</t>
  </si>
  <si>
    <t>八事</t>
  </si>
  <si>
    <t>平針団地</t>
  </si>
  <si>
    <t>平針</t>
  </si>
  <si>
    <t>植田</t>
  </si>
  <si>
    <t>島田</t>
  </si>
  <si>
    <t>野並</t>
  </si>
  <si>
    <t>黒石</t>
  </si>
  <si>
    <t>一ツ山</t>
  </si>
  <si>
    <t>天白相生</t>
  </si>
  <si>
    <t>梅が丘</t>
  </si>
  <si>
    <t>天白</t>
  </si>
  <si>
    <t>原</t>
  </si>
  <si>
    <t>鳴子</t>
  </si>
  <si>
    <t>植田東</t>
  </si>
  <si>
    <t>井戸田</t>
  </si>
  <si>
    <t>瑞穂</t>
  </si>
  <si>
    <t>雁道</t>
  </si>
  <si>
    <t>昭和高校前</t>
  </si>
  <si>
    <t>汐路</t>
  </si>
  <si>
    <t>石川橋</t>
  </si>
  <si>
    <t>中根</t>
  </si>
  <si>
    <t>市内弥富</t>
  </si>
  <si>
    <t>弥富通</t>
  </si>
  <si>
    <t>田辺通</t>
  </si>
  <si>
    <t>滝川</t>
  </si>
  <si>
    <t>豊岡通</t>
  </si>
  <si>
    <t>柴田</t>
  </si>
  <si>
    <t>星崎</t>
  </si>
  <si>
    <t>鳴尾</t>
  </si>
  <si>
    <t>道徳</t>
  </si>
  <si>
    <t>明治</t>
  </si>
  <si>
    <t>市内豊田</t>
  </si>
  <si>
    <t>南陽通</t>
  </si>
  <si>
    <t>大江</t>
  </si>
  <si>
    <t>笠寺</t>
  </si>
  <si>
    <t>さくら</t>
  </si>
  <si>
    <t>呼続</t>
  </si>
  <si>
    <t>大磯</t>
  </si>
  <si>
    <t>桜田</t>
  </si>
  <si>
    <t>ゆたか</t>
  </si>
  <si>
    <t>明豊</t>
  </si>
  <si>
    <t>北頭</t>
  </si>
  <si>
    <t>なるみ砦</t>
  </si>
  <si>
    <t>鳴海</t>
  </si>
  <si>
    <t>大高</t>
  </si>
  <si>
    <t>大高南</t>
  </si>
  <si>
    <t>平手</t>
  </si>
  <si>
    <t>滝の水</t>
  </si>
  <si>
    <t>みどり台</t>
  </si>
  <si>
    <t>左京山</t>
  </si>
  <si>
    <t>有松</t>
  </si>
  <si>
    <t>有松南</t>
  </si>
  <si>
    <t>鳴海住宅</t>
  </si>
  <si>
    <t>競馬場前</t>
  </si>
  <si>
    <t>神ノ倉</t>
  </si>
  <si>
    <t>神ノ倉東部</t>
  </si>
  <si>
    <t>みどり桃山</t>
  </si>
  <si>
    <t>みどり徳重</t>
  </si>
  <si>
    <t>鳴海大清水</t>
  </si>
  <si>
    <t>桶狭間</t>
  </si>
  <si>
    <t>みどり篭山</t>
  </si>
  <si>
    <t>緑中央</t>
  </si>
  <si>
    <t>神の倉</t>
  </si>
  <si>
    <t>緑南部</t>
  </si>
  <si>
    <t>沢上</t>
  </si>
  <si>
    <t>熱田</t>
  </si>
  <si>
    <t>日比野</t>
  </si>
  <si>
    <t>船方</t>
  </si>
  <si>
    <t>六番町</t>
  </si>
  <si>
    <t>神宮</t>
  </si>
  <si>
    <t>千年</t>
  </si>
  <si>
    <t>金山</t>
  </si>
  <si>
    <t>名港</t>
  </si>
  <si>
    <t>東海橋</t>
  </si>
  <si>
    <t>小碓</t>
  </si>
  <si>
    <t>土古</t>
  </si>
  <si>
    <t>稲永</t>
  </si>
  <si>
    <t>港西</t>
  </si>
  <si>
    <t>明徳</t>
  </si>
  <si>
    <t>当知</t>
  </si>
  <si>
    <t>市内南陽</t>
  </si>
  <si>
    <t>南陽西部</t>
  </si>
  <si>
    <t>惟信</t>
  </si>
  <si>
    <t>大手</t>
  </si>
  <si>
    <t>港北</t>
  </si>
  <si>
    <t>南陽</t>
  </si>
  <si>
    <t>昭和橋</t>
  </si>
  <si>
    <t>五女子</t>
  </si>
  <si>
    <t>八熊</t>
  </si>
  <si>
    <t>篠原</t>
  </si>
  <si>
    <t>八幡</t>
  </si>
  <si>
    <t>太平通</t>
  </si>
  <si>
    <t>中川常磐</t>
  </si>
  <si>
    <t>東起</t>
  </si>
  <si>
    <t>正色</t>
  </si>
  <si>
    <t>野田</t>
  </si>
  <si>
    <t>荒子</t>
  </si>
  <si>
    <t>高杉</t>
  </si>
  <si>
    <t>中郷</t>
  </si>
  <si>
    <t>春田</t>
  </si>
  <si>
    <t>豊治</t>
  </si>
  <si>
    <t>伏屋</t>
  </si>
  <si>
    <t>とみた吉津</t>
  </si>
  <si>
    <t>万場</t>
  </si>
  <si>
    <t>十番町</t>
  </si>
  <si>
    <t>富田</t>
  </si>
  <si>
    <t>*2</t>
  </si>
  <si>
    <t>高　   　　針</t>
    <rPh sb="0" eb="1">
      <t>タカ</t>
    </rPh>
    <rPh sb="7" eb="8">
      <t>バリ</t>
    </rPh>
    <phoneticPr fontId="2"/>
  </si>
  <si>
    <t>*1</t>
  </si>
  <si>
    <t>*3</t>
  </si>
  <si>
    <t>*4</t>
  </si>
  <si>
    <t>大高</t>
    <phoneticPr fontId="2"/>
  </si>
  <si>
    <t>　  尾張旭市 300枚含む</t>
    <rPh sb="3" eb="7">
      <t>オワリアサヒシ</t>
    </rPh>
    <rPh sb="11" eb="12">
      <t>マイ</t>
    </rPh>
    <phoneticPr fontId="2"/>
  </si>
  <si>
    <t>*2 北区 150枚含む
                    　</t>
    <rPh sb="3" eb="5">
      <t>キタク</t>
    </rPh>
    <rPh sb="10" eb="11">
      <t>フク</t>
    </rPh>
    <phoneticPr fontId="2"/>
  </si>
  <si>
    <t xml:space="preserve">                   をプラス</t>
    <phoneticPr fontId="2"/>
  </si>
  <si>
    <t>道徳</t>
    <phoneticPr fontId="2"/>
  </si>
  <si>
    <t>NM</t>
    <phoneticPr fontId="2"/>
  </si>
  <si>
    <t>4　店</t>
  </si>
  <si>
    <t>大須</t>
    <rPh sb="0" eb="2">
      <t>オオス</t>
    </rPh>
    <phoneticPr fontId="2"/>
  </si>
  <si>
    <t>新栄</t>
    <rPh sb="0" eb="1">
      <t>シン</t>
    </rPh>
    <rPh sb="1" eb="2">
      <t>サカエ</t>
    </rPh>
    <phoneticPr fontId="2"/>
  </si>
  <si>
    <t>5　店</t>
    <phoneticPr fontId="2"/>
  </si>
  <si>
    <t>名駅</t>
    <rPh sb="0" eb="1">
      <t>メイ</t>
    </rPh>
    <phoneticPr fontId="2"/>
  </si>
  <si>
    <t>中村常盤</t>
    <rPh sb="0" eb="2">
      <t>ナカムラ</t>
    </rPh>
    <rPh sb="2" eb="4">
      <t>トキワ</t>
    </rPh>
    <phoneticPr fontId="2"/>
  </si>
  <si>
    <t>浄心</t>
    <phoneticPr fontId="2"/>
  </si>
  <si>
    <t>城西</t>
    <rPh sb="0" eb="2">
      <t>ジョウサイ</t>
    </rPh>
    <phoneticPr fontId="2"/>
  </si>
  <si>
    <t>小田井</t>
    <phoneticPr fontId="2"/>
  </si>
  <si>
    <t>平田橋</t>
    <rPh sb="0" eb="2">
      <t>ヒラタ</t>
    </rPh>
    <rPh sb="2" eb="3">
      <t>バシ</t>
    </rPh>
    <phoneticPr fontId="2"/>
  </si>
  <si>
    <t>丸山</t>
    <rPh sb="0" eb="2">
      <t>マルヤマ</t>
    </rPh>
    <phoneticPr fontId="2"/>
  </si>
  <si>
    <t>千種北</t>
    <rPh sb="2" eb="3">
      <t>キタ</t>
    </rPh>
    <phoneticPr fontId="2"/>
  </si>
  <si>
    <t>千種西</t>
    <rPh sb="0" eb="2">
      <t>チクサ</t>
    </rPh>
    <rPh sb="2" eb="3">
      <t>ニシ</t>
    </rPh>
    <phoneticPr fontId="2"/>
  </si>
  <si>
    <t>南天白</t>
    <rPh sb="0" eb="1">
      <t>ミナミ</t>
    </rPh>
    <rPh sb="1" eb="3">
      <t>テンパク</t>
    </rPh>
    <phoneticPr fontId="2"/>
  </si>
  <si>
    <t>６　店</t>
    <rPh sb="2" eb="3">
      <t>テン</t>
    </rPh>
    <phoneticPr fontId="2"/>
  </si>
  <si>
    <t>植田北部</t>
    <rPh sb="0" eb="2">
      <t>ウエダ</t>
    </rPh>
    <rPh sb="2" eb="4">
      <t>ホクブ</t>
    </rPh>
    <phoneticPr fontId="2"/>
  </si>
  <si>
    <t>2　店</t>
    <rPh sb="2" eb="3">
      <t>ミセ</t>
    </rPh>
    <phoneticPr fontId="2"/>
  </si>
  <si>
    <t>４　店</t>
    <rPh sb="2" eb="3">
      <t>テン</t>
    </rPh>
    <phoneticPr fontId="2"/>
  </si>
  <si>
    <t>御器所</t>
    <rPh sb="0" eb="3">
      <t>ゴキソ</t>
    </rPh>
    <phoneticPr fontId="2"/>
  </si>
  <si>
    <t>堀田</t>
    <phoneticPr fontId="2"/>
  </si>
  <si>
    <t>3　店</t>
    <rPh sb="2" eb="3">
      <t>テン</t>
    </rPh>
    <phoneticPr fontId="2"/>
  </si>
  <si>
    <t xml:space="preserve"> 瑞穂区雁道 150枚</t>
    <rPh sb="1" eb="4">
      <t>ミズホク</t>
    </rPh>
    <rPh sb="5" eb="6">
      <t>ミチ</t>
    </rPh>
    <rPh sb="10" eb="11">
      <t>マイ</t>
    </rPh>
    <phoneticPr fontId="2"/>
  </si>
  <si>
    <t>*3</t>
    <phoneticPr fontId="2"/>
  </si>
  <si>
    <t xml:space="preserve"> 緑区神ノ倉東部 150枚</t>
    <rPh sb="1" eb="3">
      <t>ミドリク</t>
    </rPh>
    <rPh sb="3" eb="4">
      <t>カミ</t>
    </rPh>
    <rPh sb="5" eb="6">
      <t>クラ</t>
    </rPh>
    <rPh sb="6" eb="8">
      <t>トウブ</t>
    </rPh>
    <rPh sb="12" eb="13">
      <t>マイ</t>
    </rPh>
    <phoneticPr fontId="2"/>
  </si>
  <si>
    <t>*1 昭和区 150枚含む</t>
    <rPh sb="3" eb="6">
      <t>ショウワク</t>
    </rPh>
    <rPh sb="10" eb="11">
      <t>マイ</t>
    </rPh>
    <rPh sb="11" eb="12">
      <t>フク</t>
    </rPh>
    <phoneticPr fontId="2"/>
  </si>
  <si>
    <t>古鳴海</t>
    <rPh sb="0" eb="1">
      <t>フル</t>
    </rPh>
    <rPh sb="1" eb="3">
      <t>ナルミ</t>
    </rPh>
    <phoneticPr fontId="2"/>
  </si>
  <si>
    <t>*1 天白区 150枚含む</t>
    <phoneticPr fontId="2"/>
  </si>
  <si>
    <t>3　店</t>
    <phoneticPr fontId="2"/>
  </si>
  <si>
    <t>16　店</t>
    <rPh sb="3" eb="4">
      <t>テン</t>
    </rPh>
    <phoneticPr fontId="2"/>
  </si>
  <si>
    <t>NＡM</t>
    <phoneticPr fontId="2"/>
  </si>
  <si>
    <t>名東藤ケ丘</t>
    <rPh sb="0" eb="2">
      <t>メイトウ</t>
    </rPh>
    <rPh sb="2" eb="3">
      <t>フジ</t>
    </rPh>
    <rPh sb="4" eb="5">
      <t>オカ</t>
    </rPh>
    <phoneticPr fontId="2"/>
  </si>
  <si>
    <t>5　店</t>
    <rPh sb="2" eb="3">
      <t>テン</t>
    </rPh>
    <phoneticPr fontId="2"/>
  </si>
  <si>
    <r>
      <t>2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　店</t>
    </r>
    <rPh sb="3" eb="4">
      <t>テン</t>
    </rPh>
    <phoneticPr fontId="2"/>
  </si>
  <si>
    <t>９　店</t>
    <rPh sb="2" eb="3">
      <t>テン</t>
    </rPh>
    <phoneticPr fontId="2"/>
  </si>
  <si>
    <t>*3 清須市 200枚含む</t>
    <phoneticPr fontId="2"/>
  </si>
  <si>
    <t>*1 北区 250枚含む</t>
    <rPh sb="3" eb="4">
      <t>キタ</t>
    </rPh>
    <rPh sb="4" eb="5">
      <t>ク</t>
    </rPh>
    <rPh sb="9" eb="10">
      <t>マイ</t>
    </rPh>
    <rPh sb="10" eb="11">
      <t>フク</t>
    </rPh>
    <phoneticPr fontId="2"/>
  </si>
  <si>
    <t>*2 瑞穂区 400枚含む</t>
    <phoneticPr fontId="2"/>
  </si>
  <si>
    <t>*3 日進市 550枚含む</t>
    <rPh sb="3" eb="6">
      <t>ニッシンシ</t>
    </rPh>
    <rPh sb="11" eb="12">
      <t>フク</t>
    </rPh>
    <phoneticPr fontId="2"/>
  </si>
  <si>
    <t xml:space="preserve"> 昭和区桜山 400枚　　
</t>
    <rPh sb="1" eb="4">
      <t>ショウワク</t>
    </rPh>
    <rPh sb="4" eb="6">
      <t>サクラヤマ</t>
    </rPh>
    <phoneticPr fontId="2"/>
  </si>
  <si>
    <t>1４　店</t>
    <rPh sb="3" eb="4">
      <t>テン</t>
    </rPh>
    <phoneticPr fontId="2"/>
  </si>
  <si>
    <t>*2 北区 50枚含む
　</t>
    <rPh sb="3" eb="4">
      <t>キタ</t>
    </rPh>
    <rPh sb="9" eb="10">
      <t>フク</t>
    </rPh>
    <phoneticPr fontId="2"/>
  </si>
  <si>
    <t>*3 北区 50枚含む
　</t>
    <rPh sb="3" eb="4">
      <t>キタ</t>
    </rPh>
    <rPh sb="9" eb="10">
      <t>フク</t>
    </rPh>
    <phoneticPr fontId="2"/>
  </si>
  <si>
    <t xml:space="preserve"> 天白区植田北部 250枚
</t>
    <rPh sb="4" eb="6">
      <t>ウエダ</t>
    </rPh>
    <rPh sb="6" eb="8">
      <t>ホクブ</t>
    </rPh>
    <phoneticPr fontId="2"/>
  </si>
  <si>
    <t>*2 長久手市 300枚含む</t>
    <rPh sb="3" eb="6">
      <t>ナガクテ</t>
    </rPh>
    <rPh sb="6" eb="7">
      <t>シ</t>
    </rPh>
    <rPh sb="11" eb="12">
      <t>マイ</t>
    </rPh>
    <rPh sb="12" eb="13">
      <t>フク</t>
    </rPh>
    <phoneticPr fontId="2"/>
  </si>
  <si>
    <t xml:space="preserve">*1 名東区 250枚含む
</t>
    <rPh sb="11" eb="12">
      <t>フク</t>
    </rPh>
    <phoneticPr fontId="2"/>
  </si>
  <si>
    <t>200枚をプラス</t>
    <rPh sb="3" eb="4">
      <t>マイ</t>
    </rPh>
    <phoneticPr fontId="2"/>
  </si>
  <si>
    <t>NS</t>
    <phoneticPr fontId="2"/>
  </si>
  <si>
    <t>NS</t>
    <phoneticPr fontId="2"/>
  </si>
  <si>
    <t>NSM</t>
    <phoneticPr fontId="2"/>
  </si>
  <si>
    <t>NMS</t>
    <phoneticPr fontId="2"/>
  </si>
  <si>
    <t>NMS</t>
    <phoneticPr fontId="2"/>
  </si>
  <si>
    <t>新守山</t>
    <rPh sb="0" eb="3">
      <t>シンモリヤマ</t>
    </rPh>
    <phoneticPr fontId="2"/>
  </si>
  <si>
    <t>NＡMＳ</t>
    <phoneticPr fontId="2"/>
  </si>
  <si>
    <t>大須･水主町</t>
    <rPh sb="0" eb="2">
      <t>オオス</t>
    </rPh>
    <phoneticPr fontId="2"/>
  </si>
  <si>
    <t>庄内通</t>
    <rPh sb="2" eb="3">
      <t>ツウ</t>
    </rPh>
    <phoneticPr fontId="2"/>
  </si>
  <si>
    <t>NMS</t>
  </si>
  <si>
    <t>NS</t>
  </si>
  <si>
    <t>1４　店</t>
    <rPh sb="3" eb="4">
      <t>ミセ</t>
    </rPh>
    <phoneticPr fontId="2"/>
  </si>
  <si>
    <t>３　店</t>
    <rPh sb="2" eb="3">
      <t>テン</t>
    </rPh>
    <phoneticPr fontId="2"/>
  </si>
  <si>
    <t>N</t>
    <phoneticPr fontId="2"/>
  </si>
  <si>
    <t>NM</t>
    <phoneticPr fontId="2"/>
  </si>
  <si>
    <t>NAMS</t>
    <phoneticPr fontId="2"/>
  </si>
  <si>
    <t>２　店</t>
    <rPh sb="2" eb="3">
      <t>テン</t>
    </rPh>
    <phoneticPr fontId="2"/>
  </si>
  <si>
    <t>矢田</t>
    <rPh sb="0" eb="2">
      <t>ヤタ</t>
    </rPh>
    <phoneticPr fontId="2"/>
  </si>
  <si>
    <t>*1 日進市 300枚含む</t>
    <phoneticPr fontId="2"/>
  </si>
  <si>
    <t>市内桜</t>
    <phoneticPr fontId="2"/>
  </si>
  <si>
    <t>丸山</t>
  </si>
  <si>
    <t>*2 緑区 800枚含む</t>
    <rPh sb="10" eb="11">
      <t>フク</t>
    </rPh>
    <phoneticPr fontId="2"/>
  </si>
  <si>
    <t xml:space="preserve"> 天白区黒石 800枚</t>
    <phoneticPr fontId="2"/>
  </si>
  <si>
    <t>*1</t>
    <phoneticPr fontId="2"/>
  </si>
  <si>
    <t>*3 蟹江町 50枚含む</t>
    <rPh sb="3" eb="6">
      <t>カニエチョウ</t>
    </rPh>
    <rPh sb="9" eb="10">
      <t>マイ</t>
    </rPh>
    <rPh sb="10" eb="11">
      <t>フク</t>
    </rPh>
    <phoneticPr fontId="2"/>
  </si>
  <si>
    <r>
      <t>1</t>
    </r>
    <r>
      <rPr>
        <sz val="11"/>
        <rFont val="ＭＳ Ｐゴシック"/>
        <family val="3"/>
        <charset val="128"/>
      </rPr>
      <t>6　店</t>
    </r>
    <rPh sb="3" eb="4">
      <t>テン</t>
    </rPh>
    <phoneticPr fontId="2"/>
  </si>
  <si>
    <r>
      <t>1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　店</t>
    </r>
    <rPh sb="3" eb="4">
      <t>テン</t>
    </rPh>
    <phoneticPr fontId="2"/>
  </si>
  <si>
    <t>*5</t>
    <phoneticPr fontId="2"/>
  </si>
  <si>
    <t>*4</t>
    <phoneticPr fontId="2"/>
  </si>
  <si>
    <t xml:space="preserve"> 北区柳原･主税町350枚</t>
    <rPh sb="1" eb="2">
      <t>キタ</t>
    </rPh>
    <rPh sb="3" eb="5">
      <t>ヤナギハラ</t>
    </rPh>
    <rPh sb="6" eb="8">
      <t>シュゼイ</t>
    </rPh>
    <rPh sb="8" eb="9">
      <t>マチ</t>
    </rPh>
    <phoneticPr fontId="2"/>
  </si>
  <si>
    <t>柳原・主税町</t>
    <rPh sb="0" eb="2">
      <t>ヤナギハラ</t>
    </rPh>
    <rPh sb="3" eb="6">
      <t>シュゼイマチ</t>
    </rPh>
    <phoneticPr fontId="2"/>
  </si>
  <si>
    <t>*2</t>
    <phoneticPr fontId="2"/>
  </si>
  <si>
    <t>*1 東区350枚含む</t>
    <rPh sb="3" eb="5">
      <t>ヒガシク</t>
    </rPh>
    <rPh sb="9" eb="10">
      <t>フク</t>
    </rPh>
    <phoneticPr fontId="2"/>
  </si>
  <si>
    <t>11　店</t>
    <rPh sb="3" eb="4">
      <t>テン</t>
    </rPh>
    <phoneticPr fontId="2"/>
  </si>
  <si>
    <t>大手</t>
    <phoneticPr fontId="2"/>
  </si>
  <si>
    <t xml:space="preserve"> 東区高岳 50枚　</t>
    <rPh sb="3" eb="5">
      <t>タカオカ</t>
    </rPh>
    <phoneticPr fontId="2"/>
  </si>
  <si>
    <t>*5 中区 50枚含む
　</t>
    <rPh sb="3" eb="4">
      <t>ナカ</t>
    </rPh>
    <rPh sb="9" eb="10">
      <t>フク</t>
    </rPh>
    <phoneticPr fontId="2"/>
  </si>
  <si>
    <t xml:space="preserve">  東区長塀町 50枚</t>
    <rPh sb="2" eb="4">
      <t>ヒガシク</t>
    </rPh>
    <rPh sb="4" eb="5">
      <t>ナガ</t>
    </rPh>
    <rPh sb="5" eb="6">
      <t>ヘイ</t>
    </rPh>
    <rPh sb="6" eb="7">
      <t>チョウ</t>
    </rPh>
    <rPh sb="10" eb="11">
      <t>マイ</t>
    </rPh>
    <phoneticPr fontId="2"/>
  </si>
  <si>
    <t xml:space="preserve">  東区赤塚 50枚</t>
    <rPh sb="2" eb="4">
      <t>ヒガシク</t>
    </rPh>
    <rPh sb="4" eb="6">
      <t>アカツカ</t>
    </rPh>
    <rPh sb="9" eb="10">
      <t>マイ</t>
    </rPh>
    <phoneticPr fontId="2"/>
  </si>
  <si>
    <t xml:space="preserve">  西区上名古屋 250枚</t>
    <rPh sb="2" eb="4">
      <t>ニシク</t>
    </rPh>
    <rPh sb="4" eb="8">
      <t>カミナゴヤ</t>
    </rPh>
    <rPh sb="12" eb="13">
      <t>マイ</t>
    </rPh>
    <phoneticPr fontId="2"/>
  </si>
  <si>
    <t xml:space="preserve">  守山区三階橋 150枚
　　　　　　　　　</t>
    <phoneticPr fontId="2"/>
  </si>
  <si>
    <t xml:space="preserve">           　　　 をプラス</t>
    <phoneticPr fontId="2"/>
  </si>
  <si>
    <t>*2 西春日井郡豊山町
    150枚含む</t>
    <rPh sb="20" eb="21">
      <t>フク</t>
    </rPh>
    <phoneticPr fontId="2"/>
  </si>
  <si>
    <t xml:space="preserve"> 中川区豊治 200枚</t>
    <rPh sb="1" eb="4">
      <t>ナカガワク</t>
    </rPh>
    <rPh sb="4" eb="6">
      <t>トヨハル</t>
    </rPh>
    <rPh sb="10" eb="11">
      <t>マイ</t>
    </rPh>
    <phoneticPr fontId="2"/>
  </si>
  <si>
    <t>*4 港区 200枚含む</t>
    <rPh sb="3" eb="5">
      <t>ミナトク</t>
    </rPh>
    <rPh sb="9" eb="10">
      <t>マイ</t>
    </rPh>
    <rPh sb="10" eb="11">
      <t>フク</t>
    </rPh>
    <phoneticPr fontId="2"/>
  </si>
  <si>
    <t>NMS</t>
    <phoneticPr fontId="2"/>
  </si>
  <si>
    <t>1　店</t>
    <rPh sb="2" eb="3">
      <t>テン</t>
    </rPh>
    <phoneticPr fontId="2"/>
  </si>
  <si>
    <t>13　店</t>
    <rPh sb="3" eb="4">
      <t>テン</t>
    </rPh>
    <phoneticPr fontId="2"/>
  </si>
  <si>
    <t xml:space="preserve"> 西区浅間町 800枚　</t>
    <rPh sb="1" eb="3">
      <t>ニシク</t>
    </rPh>
    <rPh sb="3" eb="6">
      <t>センゲンチョウ</t>
    </rPh>
    <phoneticPr fontId="2"/>
  </si>
  <si>
    <t>*2 東区 1,550枚含む</t>
    <rPh sb="3" eb="4">
      <t>ヒガシ</t>
    </rPh>
    <rPh sb="11" eb="12">
      <t>マイ</t>
    </rPh>
    <rPh sb="12" eb="13">
      <t>フク</t>
    </rPh>
    <phoneticPr fontId="2"/>
  </si>
  <si>
    <t xml:space="preserve"> 中区久屋大通 1,550枚</t>
    <rPh sb="3" eb="4">
      <t>ヒサ</t>
    </rPh>
    <rPh sb="4" eb="5">
      <t>ヤ</t>
    </rPh>
    <rPh sb="5" eb="7">
      <t>ダイツウ</t>
    </rPh>
    <phoneticPr fontId="2"/>
  </si>
  <si>
    <t>*1 北区 750枚含む</t>
    <phoneticPr fontId="2"/>
  </si>
  <si>
    <t xml:space="preserve"> 中川区野田 650枚</t>
    <phoneticPr fontId="2"/>
  </si>
  <si>
    <t>*2 中区 800枚含む</t>
    <rPh sb="3" eb="5">
      <t>ナカク</t>
    </rPh>
    <phoneticPr fontId="2"/>
  </si>
  <si>
    <t xml:space="preserve">  東区大曽根 750枚
　</t>
    <phoneticPr fontId="2"/>
  </si>
  <si>
    <t xml:space="preserve"> 昭和区阿由知 200枚</t>
    <rPh sb="1" eb="3">
      <t>ショウワ</t>
    </rPh>
    <rPh sb="3" eb="4">
      <t>ク</t>
    </rPh>
    <rPh sb="4" eb="5">
      <t>ア</t>
    </rPh>
    <rPh sb="5" eb="6">
      <t>ユ</t>
    </rPh>
    <rPh sb="6" eb="7">
      <t>チ</t>
    </rPh>
    <phoneticPr fontId="2"/>
  </si>
  <si>
    <t xml:space="preserve"> 名東区猪子石 1,400枚</t>
    <phoneticPr fontId="2"/>
  </si>
  <si>
    <t xml:space="preserve"> 名東区平和が丘 500枚</t>
    <rPh sb="4" eb="6">
      <t>ヘイワ</t>
    </rPh>
    <rPh sb="7" eb="8">
      <t>オカ</t>
    </rPh>
    <phoneticPr fontId="2"/>
  </si>
  <si>
    <t>*3 千種区 500枚含む</t>
    <rPh sb="3" eb="6">
      <t>チクサク</t>
    </rPh>
    <rPh sb="10" eb="11">
      <t>マイ</t>
    </rPh>
    <rPh sb="11" eb="12">
      <t>フク</t>
    </rPh>
    <phoneticPr fontId="2"/>
  </si>
  <si>
    <t>*4 千種区 1,400枚含む</t>
    <rPh sb="3" eb="6">
      <t>チクサク</t>
    </rPh>
    <rPh sb="12" eb="13">
      <t>マイ</t>
    </rPh>
    <rPh sb="13" eb="14">
      <t>フク</t>
    </rPh>
    <phoneticPr fontId="2"/>
  </si>
  <si>
    <t>*4 守山区 1,200枚</t>
    <rPh sb="3" eb="6">
      <t>モリヤマク</t>
    </rPh>
    <rPh sb="12" eb="13">
      <t>マイ</t>
    </rPh>
    <phoneticPr fontId="2"/>
  </si>
  <si>
    <t xml:space="preserve"> 名東区森孝　1,200枚</t>
    <rPh sb="1" eb="4">
      <t>メイトウク</t>
    </rPh>
    <phoneticPr fontId="2"/>
  </si>
  <si>
    <t xml:space="preserve">     　　 　　　　1,300枚</t>
    <phoneticPr fontId="2"/>
  </si>
  <si>
    <t xml:space="preserve">  尾張旭市瑞鳳50枚</t>
    <rPh sb="2" eb="6">
      <t>オワリアサヒシ</t>
    </rPh>
    <rPh sb="6" eb="7">
      <t>ズイ</t>
    </rPh>
    <rPh sb="7" eb="8">
      <t>ホウ</t>
    </rPh>
    <rPh sb="10" eb="11">
      <t>マイ</t>
    </rPh>
    <phoneticPr fontId="2"/>
  </si>
  <si>
    <t>*1 尾張旭市 1,700枚
                   　含む　</t>
    <rPh sb="35" eb="36">
      <t>フク</t>
    </rPh>
    <phoneticPr fontId="2"/>
  </si>
  <si>
    <t>*1 千種区 200枚含む</t>
    <rPh sb="3" eb="5">
      <t>チクサ</t>
    </rPh>
    <phoneticPr fontId="2"/>
  </si>
  <si>
    <t>*3 瑞穂区 400枚含む</t>
    <phoneticPr fontId="2"/>
  </si>
  <si>
    <t>*4 天白区 300枚含む</t>
    <rPh sb="3" eb="5">
      <t>テンパク</t>
    </rPh>
    <phoneticPr fontId="2"/>
  </si>
  <si>
    <t xml:space="preserve"> 昭和区山手通 300枚</t>
    <phoneticPr fontId="2"/>
  </si>
  <si>
    <t xml:space="preserve"> 昭和区御器所 400枚　　
</t>
    <phoneticPr fontId="2"/>
  </si>
  <si>
    <t>*1 熱田区 300枚含む</t>
    <phoneticPr fontId="2"/>
  </si>
  <si>
    <t>*2 港区 750枚含む</t>
    <phoneticPr fontId="2"/>
  </si>
  <si>
    <t xml:space="preserve"> 港区千年 1,000枚
　</t>
    <phoneticPr fontId="2"/>
  </si>
  <si>
    <t xml:space="preserve"> 南区明治 300枚
　　　　　　　　</t>
    <phoneticPr fontId="2"/>
  </si>
  <si>
    <t xml:space="preserve"> 南区道徳 750枚</t>
    <rPh sb="3" eb="5">
      <t>ドウトク</t>
    </rPh>
    <phoneticPr fontId="2"/>
  </si>
  <si>
    <t xml:space="preserve"> 中川区昭和橋 600枚  </t>
    <rPh sb="4" eb="7">
      <t>ショウワバシ</t>
    </rPh>
    <phoneticPr fontId="2"/>
  </si>
  <si>
    <t>*1 熱田区 1,000枚含む</t>
    <rPh sb="13" eb="14">
      <t>フク</t>
    </rPh>
    <phoneticPr fontId="2"/>
  </si>
  <si>
    <t>*1 港区 600枚含む</t>
    <rPh sb="3" eb="4">
      <t>ミナト</t>
    </rPh>
    <rPh sb="4" eb="5">
      <t>ク</t>
    </rPh>
    <rPh sb="9" eb="10">
      <t>マイ</t>
    </rPh>
    <rPh sb="10" eb="11">
      <t>フク</t>
    </rPh>
    <phoneticPr fontId="2"/>
  </si>
  <si>
    <t>*2 中村区 650枚含む　</t>
    <rPh sb="11" eb="12">
      <t>フク</t>
    </rPh>
    <phoneticPr fontId="2"/>
  </si>
  <si>
    <t>9　店</t>
    <rPh sb="2" eb="3">
      <t>テン</t>
    </rPh>
    <phoneticPr fontId="2"/>
  </si>
  <si>
    <t>千音寺</t>
    <phoneticPr fontId="2"/>
  </si>
  <si>
    <r>
      <t>2</t>
    </r>
    <r>
      <rPr>
        <sz val="11"/>
        <rFont val="ＭＳ Ｐゴシック"/>
        <family val="3"/>
        <charset val="128"/>
      </rPr>
      <t>1　店</t>
    </r>
    <rPh sb="3" eb="4">
      <t>ミセ</t>
    </rPh>
    <phoneticPr fontId="2"/>
  </si>
  <si>
    <t>9　店</t>
    <rPh sb="2" eb="3">
      <t>ミセ</t>
    </rPh>
    <phoneticPr fontId="2"/>
  </si>
  <si>
    <t>高田</t>
    <rPh sb="0" eb="2">
      <t>タカダ</t>
    </rPh>
    <phoneticPr fontId="2"/>
  </si>
  <si>
    <r>
      <t>1</t>
    </r>
    <r>
      <rPr>
        <sz val="11"/>
        <rFont val="ＭＳ Ｐゴシック"/>
        <family val="3"/>
        <charset val="128"/>
      </rPr>
      <t>0　店</t>
    </r>
    <rPh sb="3" eb="4">
      <t>テン</t>
    </rPh>
    <phoneticPr fontId="2"/>
  </si>
  <si>
    <t xml:space="preserve"> 東区葵 300枚　</t>
    <phoneticPr fontId="2"/>
  </si>
  <si>
    <t xml:space="preserve"> 中村区名駅 1,800枚　</t>
    <rPh sb="1" eb="4">
      <t>ナカムラク</t>
    </rPh>
    <rPh sb="4" eb="6">
      <t>メイエキ</t>
    </rPh>
    <rPh sb="12" eb="13">
      <t>マイ</t>
    </rPh>
    <phoneticPr fontId="2"/>
  </si>
  <si>
    <t>*4 中区 300枚含む
　</t>
    <rPh sb="3" eb="4">
      <t>ナカ</t>
    </rPh>
    <rPh sb="10" eb="11">
      <t>フク</t>
    </rPh>
    <phoneticPr fontId="2"/>
  </si>
  <si>
    <t>　  中区 1,800枚含む</t>
    <rPh sb="3" eb="4">
      <t>ナカ</t>
    </rPh>
    <rPh sb="4" eb="5">
      <t>ク</t>
    </rPh>
    <rPh sb="11" eb="12">
      <t>マイ</t>
    </rPh>
    <rPh sb="12" eb="13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</si>
</sst>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#;"/>
    <numFmt numFmtId="177" formatCode="[$-411]ggge&quot;年&quot;m&quot;月&quot;&quot;現&quot;&quot;在&quot;"/>
    <numFmt numFmtId="178" formatCode="#,##0;[Red]\-#,##0;"/>
    <numFmt numFmtId="179" formatCode="m&quot;月&quot;d&quot;日&quot;\(aaa\)"/>
    <numFmt numFmtId="180" formatCode="0_);[Red]\(0\)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22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5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  <font>
      <b/>
      <sz val="11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9.6"/>
      <name val="ＭＳ Ｐゴシック"/>
      <family val="3"/>
      <charset val="128"/>
    </font>
    <font>
      <sz val="12"/>
      <name val="ＭＳ Ｐゴシック"/>
      <family val="3"/>
      <charset val="128"/>
    </font>
    <font>
      <sz val="17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4.5"/>
      <name val="ＭＳ Ｐゴシック"/>
      <family val="3"/>
      <charset val="128"/>
    </font>
    <font>
      <b/>
      <sz val="4"/>
      <name val="ＭＳ Ｐゴシック"/>
      <family val="3"/>
      <charset val="128"/>
    </font>
    <font>
      <b/>
      <sz val="3"/>
      <name val="ＭＳ Ｐゴシック"/>
      <family val="3"/>
      <charset val="128"/>
    </font>
    <font>
      <sz val="6.5"/>
      <name val="ＭＳ Ｐゴシック"/>
      <family val="3"/>
      <charset val="128"/>
    </font>
    <font>
      <sz val="8.5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1">
    <xf numFmtId="0" fontId="0" fillId="0" borderId="0" xfId="0"/>
    <xf numFmtId="176" fontId="3" fillId="0" borderId="0" xfId="0" applyNumberFormat="1" applyFont="1" applyFill="1" applyAlignment="1" applyProtection="1">
      <alignment horizontal="center" vertical="center"/>
      <protection locked="0"/>
    </xf>
    <xf numFmtId="176" fontId="3" fillId="0" borderId="0" xfId="0" applyNumberFormat="1" applyFont="1" applyAlignment="1" applyProtection="1">
      <alignment horizontal="center" vertical="center"/>
      <protection locked="0"/>
    </xf>
    <xf numFmtId="176" fontId="3" fillId="0" borderId="0" xfId="0" applyNumberFormat="1" applyFont="1" applyBorder="1" applyAlignment="1" applyProtection="1">
      <alignment horizontal="center" vertical="center"/>
      <protection locked="0"/>
    </xf>
    <xf numFmtId="176" fontId="4" fillId="0" borderId="1" xfId="1" applyNumberFormat="1" applyFont="1" applyFill="1" applyBorder="1" applyAlignment="1" applyProtection="1">
      <alignment vertical="center"/>
    </xf>
    <xf numFmtId="176" fontId="4" fillId="0" borderId="2" xfId="1" applyNumberFormat="1" applyFont="1" applyFill="1" applyBorder="1" applyAlignment="1" applyProtection="1">
      <alignment vertical="center"/>
    </xf>
    <xf numFmtId="176" fontId="4" fillId="0" borderId="3" xfId="1" applyNumberFormat="1" applyFont="1" applyFill="1" applyBorder="1" applyAlignment="1" applyProtection="1">
      <alignment vertical="center"/>
    </xf>
    <xf numFmtId="176" fontId="5" fillId="0" borderId="4" xfId="1" applyNumberFormat="1" applyFont="1" applyFill="1" applyBorder="1" applyAlignment="1" applyProtection="1">
      <alignment vertical="center"/>
    </xf>
    <xf numFmtId="176" fontId="5" fillId="0" borderId="5" xfId="1" applyNumberFormat="1" applyFont="1" applyFill="1" applyBorder="1" applyAlignment="1" applyProtection="1">
      <alignment vertical="center"/>
    </xf>
    <xf numFmtId="176" fontId="4" fillId="0" borderId="6" xfId="1" applyNumberFormat="1" applyFont="1" applyFill="1" applyBorder="1" applyAlignment="1" applyProtection="1">
      <alignment vertical="center"/>
    </xf>
    <xf numFmtId="176" fontId="5" fillId="0" borderId="7" xfId="1" applyNumberFormat="1" applyFont="1" applyFill="1" applyBorder="1" applyAlignment="1" applyProtection="1">
      <alignment vertical="center"/>
    </xf>
    <xf numFmtId="176" fontId="5" fillId="0" borderId="1" xfId="1" applyNumberFormat="1" applyFont="1" applyFill="1" applyBorder="1" applyAlignment="1" applyProtection="1">
      <alignment vertical="center"/>
    </xf>
    <xf numFmtId="176" fontId="4" fillId="0" borderId="8" xfId="1" applyNumberFormat="1" applyFont="1" applyFill="1" applyBorder="1" applyAlignment="1" applyProtection="1">
      <alignment vertical="center"/>
    </xf>
    <xf numFmtId="176" fontId="4" fillId="0" borderId="9" xfId="1" applyNumberFormat="1" applyFont="1" applyFill="1" applyBorder="1" applyAlignment="1" applyProtection="1">
      <alignment vertical="center"/>
    </xf>
    <xf numFmtId="176" fontId="5" fillId="0" borderId="10" xfId="1" applyNumberFormat="1" applyFont="1" applyFill="1" applyBorder="1" applyAlignment="1" applyProtection="1">
      <alignment vertical="center"/>
    </xf>
    <xf numFmtId="176" fontId="5" fillId="0" borderId="11" xfId="1" applyNumberFormat="1" applyFont="1" applyFill="1" applyBorder="1" applyAlignment="1" applyProtection="1">
      <alignment vertical="center"/>
    </xf>
    <xf numFmtId="176" fontId="5" fillId="0" borderId="12" xfId="1" applyNumberFormat="1" applyFont="1" applyFill="1" applyBorder="1" applyAlignment="1" applyProtection="1">
      <alignment vertical="center"/>
    </xf>
    <xf numFmtId="0" fontId="7" fillId="0" borderId="13" xfId="0" applyFont="1" applyBorder="1" applyAlignment="1" applyProtection="1">
      <alignment vertical="top"/>
      <protection locked="0"/>
    </xf>
    <xf numFmtId="0" fontId="7" fillId="0" borderId="14" xfId="0" applyFont="1" applyBorder="1" applyAlignment="1" applyProtection="1">
      <alignment vertical="top"/>
      <protection locked="0"/>
    </xf>
    <xf numFmtId="0" fontId="7" fillId="0" borderId="15" xfId="0" applyFont="1" applyBorder="1" applyAlignment="1" applyProtection="1">
      <alignment horizontal="right"/>
      <protection locked="0"/>
    </xf>
    <xf numFmtId="0" fontId="1" fillId="0" borderId="16" xfId="0" applyFont="1" applyBorder="1" applyProtection="1">
      <protection locked="0"/>
    </xf>
    <xf numFmtId="177" fontId="1" fillId="0" borderId="17" xfId="0" applyNumberFormat="1" applyFont="1" applyBorder="1" applyAlignment="1" applyProtection="1">
      <alignment vertical="center"/>
      <protection locked="0"/>
    </xf>
    <xf numFmtId="49" fontId="1" fillId="0" borderId="17" xfId="0" applyNumberFormat="1" applyFont="1" applyFill="1" applyBorder="1" applyAlignment="1" applyProtection="1">
      <alignment horizontal="right" vertical="center"/>
    </xf>
    <xf numFmtId="176" fontId="9" fillId="0" borderId="18" xfId="0" applyNumberFormat="1" applyFont="1" applyFill="1" applyBorder="1" applyAlignment="1" applyProtection="1">
      <alignment horizontal="center" vertical="center"/>
    </xf>
    <xf numFmtId="176" fontId="9" fillId="0" borderId="11" xfId="0" applyNumberFormat="1" applyFont="1" applyFill="1" applyBorder="1" applyAlignment="1" applyProtection="1">
      <alignment horizontal="center" vertical="center"/>
    </xf>
    <xf numFmtId="176" fontId="9" fillId="0" borderId="19" xfId="0" applyNumberFormat="1" applyFont="1" applyFill="1" applyBorder="1" applyAlignment="1" applyProtection="1">
      <alignment horizontal="center" vertical="center"/>
      <protection locked="0"/>
    </xf>
    <xf numFmtId="176" fontId="4" fillId="0" borderId="20" xfId="0" applyNumberFormat="1" applyFont="1" applyBorder="1" applyAlignment="1" applyProtection="1">
      <alignment horizontal="right" vertical="center"/>
    </xf>
    <xf numFmtId="176" fontId="5" fillId="0" borderId="21" xfId="1" applyNumberFormat="1" applyFont="1" applyFill="1" applyBorder="1" applyAlignment="1" applyProtection="1">
      <alignment vertical="center"/>
    </xf>
    <xf numFmtId="176" fontId="5" fillId="0" borderId="22" xfId="1" applyNumberFormat="1" applyFont="1" applyFill="1" applyBorder="1" applyAlignment="1" applyProtection="1">
      <alignment horizontal="right" vertical="center"/>
    </xf>
    <xf numFmtId="176" fontId="3" fillId="0" borderId="23" xfId="0" applyNumberFormat="1" applyFont="1" applyFill="1" applyBorder="1" applyAlignment="1" applyProtection="1">
      <alignment horizontal="center" vertical="center"/>
      <protection locked="0"/>
    </xf>
    <xf numFmtId="176" fontId="4" fillId="0" borderId="24" xfId="0" applyNumberFormat="1" applyFont="1" applyBorder="1" applyAlignment="1" applyProtection="1">
      <alignment horizontal="right" vertical="center"/>
    </xf>
    <xf numFmtId="176" fontId="5" fillId="0" borderId="25" xfId="1" applyNumberFormat="1" applyFont="1" applyFill="1" applyBorder="1" applyAlignment="1" applyProtection="1">
      <alignment vertical="center"/>
    </xf>
    <xf numFmtId="176" fontId="5" fillId="0" borderId="26" xfId="1" applyNumberFormat="1" applyFont="1" applyFill="1" applyBorder="1" applyAlignment="1" applyProtection="1">
      <alignment horizontal="right" vertical="center"/>
    </xf>
    <xf numFmtId="176" fontId="4" fillId="0" borderId="24" xfId="0" applyNumberFormat="1" applyFont="1" applyFill="1" applyBorder="1" applyAlignment="1" applyProtection="1">
      <alignment horizontal="right" vertical="center"/>
    </xf>
    <xf numFmtId="176" fontId="4" fillId="0" borderId="27" xfId="0" applyNumberFormat="1" applyFont="1" applyBorder="1" applyAlignment="1" applyProtection="1">
      <alignment horizontal="right" vertical="center"/>
    </xf>
    <xf numFmtId="176" fontId="4" fillId="0" borderId="28" xfId="1" applyNumberFormat="1" applyFont="1" applyFill="1" applyBorder="1" applyAlignment="1" applyProtection="1">
      <alignment vertical="center"/>
    </xf>
    <xf numFmtId="176" fontId="4" fillId="0" borderId="29" xfId="1" applyNumberFormat="1" applyFont="1" applyFill="1" applyBorder="1" applyAlignment="1" applyProtection="1">
      <alignment vertical="center"/>
    </xf>
    <xf numFmtId="176" fontId="5" fillId="0" borderId="30" xfId="1" applyNumberFormat="1" applyFont="1" applyFill="1" applyBorder="1" applyAlignment="1" applyProtection="1">
      <alignment vertical="center"/>
    </xf>
    <xf numFmtId="176" fontId="5" fillId="0" borderId="31" xfId="1" applyNumberFormat="1" applyFont="1" applyFill="1" applyBorder="1" applyAlignment="1" applyProtection="1">
      <alignment horizontal="right" vertical="center"/>
    </xf>
    <xf numFmtId="176" fontId="5" fillId="0" borderId="28" xfId="1" applyNumberFormat="1" applyFont="1" applyFill="1" applyBorder="1" applyAlignment="1" applyProtection="1">
      <alignment vertical="center"/>
    </xf>
    <xf numFmtId="176" fontId="5" fillId="0" borderId="32" xfId="1" applyNumberFormat="1" applyFont="1" applyFill="1" applyBorder="1" applyAlignment="1" applyProtection="1">
      <alignment vertical="center"/>
    </xf>
    <xf numFmtId="176" fontId="4" fillId="0" borderId="33" xfId="0" applyNumberFormat="1" applyFont="1" applyFill="1" applyBorder="1" applyAlignment="1" applyProtection="1">
      <alignment horizontal="right" vertical="center"/>
    </xf>
    <xf numFmtId="176" fontId="5" fillId="0" borderId="18" xfId="1" applyNumberFormat="1" applyFont="1" applyFill="1" applyBorder="1" applyAlignment="1" applyProtection="1">
      <alignment horizontal="right" vertical="center"/>
    </xf>
    <xf numFmtId="176" fontId="3" fillId="0" borderId="16" xfId="0" applyNumberFormat="1" applyFont="1" applyFill="1" applyBorder="1" applyAlignment="1" applyProtection="1">
      <alignment horizontal="center" vertical="center"/>
      <protection locked="0"/>
    </xf>
    <xf numFmtId="38" fontId="12" fillId="0" borderId="0" xfId="1" applyFont="1" applyAlignment="1" applyProtection="1">
      <alignment horizontal="right" vertical="center"/>
    </xf>
    <xf numFmtId="38" fontId="1" fillId="0" borderId="34" xfId="1" applyFont="1" applyBorder="1" applyAlignment="1" applyProtection="1">
      <alignment horizontal="right" vertical="center"/>
      <protection locked="0"/>
    </xf>
    <xf numFmtId="38" fontId="1" fillId="0" borderId="0" xfId="1" applyFont="1" applyProtection="1">
      <protection locked="0"/>
    </xf>
    <xf numFmtId="0" fontId="1" fillId="0" borderId="35" xfId="0" applyFont="1" applyBorder="1" applyAlignment="1" applyProtection="1">
      <alignment horizontal="left" vertical="top"/>
      <protection locked="0"/>
    </xf>
    <xf numFmtId="38" fontId="1" fillId="0" borderId="35" xfId="1" applyFont="1" applyBorder="1" applyAlignment="1" applyProtection="1">
      <alignment vertical="top"/>
      <protection locked="0"/>
    </xf>
    <xf numFmtId="38" fontId="7" fillId="0" borderId="13" xfId="1" applyFont="1" applyBorder="1" applyAlignment="1" applyProtection="1">
      <alignment vertical="top"/>
      <protection locked="0"/>
    </xf>
    <xf numFmtId="38" fontId="1" fillId="0" borderId="17" xfId="1" applyFont="1" applyBorder="1" applyProtection="1">
      <protection locked="0"/>
    </xf>
    <xf numFmtId="38" fontId="7" fillId="0" borderId="14" xfId="1" applyFont="1" applyBorder="1" applyAlignment="1" applyProtection="1">
      <alignment vertical="top"/>
      <protection locked="0"/>
    </xf>
    <xf numFmtId="38" fontId="1" fillId="0" borderId="36" xfId="1" applyFont="1" applyBorder="1" applyProtection="1">
      <protection locked="0"/>
    </xf>
    <xf numFmtId="38" fontId="1" fillId="0" borderId="37" xfId="1" applyFont="1" applyBorder="1" applyAlignment="1" applyProtection="1">
      <alignment horizontal="center"/>
      <protection locked="0"/>
    </xf>
    <xf numFmtId="38" fontId="7" fillId="0" borderId="15" xfId="1" applyFont="1" applyBorder="1" applyAlignment="1" applyProtection="1">
      <alignment horizontal="right"/>
      <protection locked="0"/>
    </xf>
    <xf numFmtId="38" fontId="1" fillId="0" borderId="16" xfId="1" applyFont="1" applyBorder="1" applyProtection="1">
      <protection locked="0"/>
    </xf>
    <xf numFmtId="38" fontId="12" fillId="0" borderId="0" xfId="1" applyFont="1" applyAlignment="1" applyProtection="1">
      <alignment horizontal="right" vertical="center"/>
      <protection locked="0"/>
    </xf>
    <xf numFmtId="38" fontId="12" fillId="0" borderId="0" xfId="1" applyFont="1" applyProtection="1">
      <protection locked="0"/>
    </xf>
    <xf numFmtId="38" fontId="12" fillId="0" borderId="0" xfId="1" applyFont="1" applyAlignment="1" applyProtection="1">
      <alignment vertical="center"/>
      <protection locked="0"/>
    </xf>
    <xf numFmtId="38" fontId="1" fillId="0" borderId="38" xfId="1" applyFont="1" applyFill="1" applyBorder="1" applyAlignment="1" applyProtection="1">
      <alignment horizontal="center" vertical="center"/>
      <protection locked="0"/>
    </xf>
    <xf numFmtId="0" fontId="1" fillId="0" borderId="0" xfId="1" applyNumberFormat="1" applyFont="1" applyProtection="1">
      <protection locked="0"/>
    </xf>
    <xf numFmtId="38" fontId="1" fillId="0" borderId="39" xfId="1" applyFont="1" applyBorder="1" applyProtection="1">
      <protection locked="0"/>
    </xf>
    <xf numFmtId="38" fontId="4" fillId="0" borderId="4" xfId="1" applyFont="1" applyBorder="1" applyAlignment="1" applyProtection="1">
      <alignment vertical="center"/>
      <protection locked="0"/>
    </xf>
    <xf numFmtId="38" fontId="1" fillId="0" borderId="40" xfId="1" applyFont="1" applyBorder="1" applyProtection="1">
      <protection locked="0"/>
    </xf>
    <xf numFmtId="38" fontId="1" fillId="0" borderId="41" xfId="1" applyFont="1" applyBorder="1" applyAlignment="1" applyProtection="1">
      <alignment horizontal="distributed" vertical="center"/>
      <protection locked="0"/>
    </xf>
    <xf numFmtId="38" fontId="1" fillId="0" borderId="25" xfId="1" applyFont="1" applyBorder="1" applyAlignment="1" applyProtection="1">
      <alignment vertical="center"/>
      <protection locked="0"/>
    </xf>
    <xf numFmtId="38" fontId="1" fillId="0" borderId="6" xfId="1" applyFont="1" applyBorder="1" applyAlignment="1" applyProtection="1">
      <alignment vertical="center"/>
      <protection locked="0"/>
    </xf>
    <xf numFmtId="38" fontId="4" fillId="0" borderId="7" xfId="1" applyFont="1" applyBorder="1" applyAlignment="1" applyProtection="1">
      <alignment vertical="center"/>
      <protection locked="0"/>
    </xf>
    <xf numFmtId="38" fontId="13" fillId="0" borderId="41" xfId="1" applyFont="1" applyBorder="1" applyAlignment="1" applyProtection="1">
      <alignment horizontal="center" vertical="center"/>
      <protection locked="0"/>
    </xf>
    <xf numFmtId="38" fontId="13" fillId="0" borderId="25" xfId="1" applyFont="1" applyBorder="1" applyAlignment="1" applyProtection="1">
      <alignment horizontal="center" vertical="center"/>
      <protection locked="0"/>
    </xf>
    <xf numFmtId="38" fontId="1" fillId="0" borderId="0" xfId="1" applyFont="1" applyAlignment="1" applyProtection="1">
      <alignment horizontal="center"/>
      <protection locked="0"/>
    </xf>
    <xf numFmtId="38" fontId="1" fillId="0" borderId="42" xfId="1" applyFont="1" applyBorder="1" applyProtection="1">
      <protection locked="0"/>
    </xf>
    <xf numFmtId="38" fontId="4" fillId="0" borderId="32" xfId="1" applyFont="1" applyBorder="1" applyAlignment="1" applyProtection="1">
      <alignment vertical="center"/>
      <protection locked="0"/>
    </xf>
    <xf numFmtId="178" fontId="1" fillId="0" borderId="43" xfId="1" applyNumberFormat="1" applyFont="1" applyBorder="1" applyProtection="1"/>
    <xf numFmtId="178" fontId="13" fillId="0" borderId="44" xfId="1" applyNumberFormat="1" applyFont="1" applyBorder="1" applyAlignment="1" applyProtection="1">
      <alignment horizontal="center" vertical="center"/>
    </xf>
    <xf numFmtId="178" fontId="1" fillId="0" borderId="45" xfId="1" applyNumberFormat="1" applyFont="1" applyBorder="1" applyAlignment="1" applyProtection="1">
      <alignment vertical="center"/>
    </xf>
    <xf numFmtId="178" fontId="1" fillId="0" borderId="46" xfId="1" applyNumberFormat="1" applyFont="1" applyBorder="1" applyAlignment="1" applyProtection="1">
      <alignment vertical="center"/>
    </xf>
    <xf numFmtId="178" fontId="13" fillId="0" borderId="17" xfId="1" applyNumberFormat="1" applyFont="1" applyBorder="1" applyAlignment="1" applyProtection="1">
      <alignment horizontal="center" vertical="center"/>
    </xf>
    <xf numFmtId="178" fontId="4" fillId="0" borderId="15" xfId="1" applyNumberFormat="1" applyFont="1" applyBorder="1" applyAlignment="1" applyProtection="1">
      <alignment vertical="center"/>
    </xf>
    <xf numFmtId="178" fontId="1" fillId="0" borderId="0" xfId="1" applyNumberFormat="1" applyFont="1" applyProtection="1"/>
    <xf numFmtId="38" fontId="1" fillId="0" borderId="0" xfId="1" applyFont="1" applyProtection="1"/>
    <xf numFmtId="38" fontId="1" fillId="0" borderId="0" xfId="1" applyFont="1" applyAlignment="1" applyProtection="1">
      <alignment horizontal="center"/>
    </xf>
    <xf numFmtId="38" fontId="4" fillId="0" borderId="0" xfId="1" applyFont="1" applyProtection="1"/>
    <xf numFmtId="178" fontId="4" fillId="0" borderId="11" xfId="1" applyNumberFormat="1" applyFont="1" applyBorder="1" applyAlignment="1" applyProtection="1">
      <alignment vertical="center"/>
    </xf>
    <xf numFmtId="38" fontId="4" fillId="0" borderId="41" xfId="1" applyFont="1" applyBorder="1" applyAlignment="1" applyProtection="1">
      <alignment horizontal="distributed" vertical="center"/>
      <protection locked="0"/>
    </xf>
    <xf numFmtId="38" fontId="7" fillId="0" borderId="47" xfId="1" applyFont="1" applyBorder="1" applyAlignment="1" applyProtection="1">
      <alignment vertical="top"/>
      <protection locked="0"/>
    </xf>
    <xf numFmtId="176" fontId="3" fillId="0" borderId="47" xfId="0" applyNumberFormat="1" applyFont="1" applyBorder="1" applyAlignment="1" applyProtection="1">
      <alignment horizontal="center" vertical="center"/>
      <protection locked="0"/>
    </xf>
    <xf numFmtId="0" fontId="1" fillId="0" borderId="47" xfId="0" applyFont="1" applyBorder="1" applyAlignment="1" applyProtection="1">
      <alignment horizontal="right" vertical="center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36" xfId="0" applyFont="1" applyBorder="1" applyProtection="1">
      <protection locked="0"/>
    </xf>
    <xf numFmtId="0" fontId="1" fillId="0" borderId="37" xfId="0" applyFont="1" applyBorder="1" applyAlignment="1" applyProtection="1">
      <alignment horizontal="center"/>
      <protection locked="0"/>
    </xf>
    <xf numFmtId="0" fontId="1" fillId="0" borderId="37" xfId="0" applyFont="1" applyBorder="1" applyAlignment="1" applyProtection="1">
      <alignment horizontal="right" vertical="center"/>
      <protection locked="0"/>
    </xf>
    <xf numFmtId="176" fontId="19" fillId="0" borderId="13" xfId="0" applyNumberFormat="1" applyFont="1" applyFill="1" applyBorder="1" applyAlignment="1" applyProtection="1">
      <alignment horizontal="center" vertical="center"/>
    </xf>
    <xf numFmtId="176" fontId="19" fillId="0" borderId="48" xfId="0" applyNumberFormat="1" applyFont="1" applyFill="1" applyBorder="1" applyAlignment="1" applyProtection="1">
      <alignment horizontal="center" vertical="center"/>
    </xf>
    <xf numFmtId="176" fontId="19" fillId="0" borderId="49" xfId="0" applyNumberFormat="1" applyFont="1" applyFill="1" applyBorder="1" applyAlignment="1" applyProtection="1">
      <alignment horizontal="center" vertical="center"/>
    </xf>
    <xf numFmtId="176" fontId="3" fillId="0" borderId="50" xfId="0" applyNumberFormat="1" applyFont="1" applyFill="1" applyBorder="1" applyAlignment="1" applyProtection="1">
      <alignment horizontal="center" vertical="center"/>
    </xf>
    <xf numFmtId="176" fontId="20" fillId="0" borderId="51" xfId="0" applyNumberFormat="1" applyFont="1" applyFill="1" applyBorder="1" applyAlignment="1" applyProtection="1">
      <alignment horizontal="center" vertical="center"/>
    </xf>
    <xf numFmtId="176" fontId="1" fillId="0" borderId="52" xfId="0" applyNumberFormat="1" applyFont="1" applyFill="1" applyBorder="1" applyAlignment="1" applyProtection="1">
      <alignment horizontal="distributed" vertical="center"/>
    </xf>
    <xf numFmtId="176" fontId="3" fillId="0" borderId="53" xfId="0" applyNumberFormat="1" applyFont="1" applyFill="1" applyBorder="1" applyAlignment="1" applyProtection="1">
      <alignment horizontal="distributed" vertical="center"/>
    </xf>
    <xf numFmtId="176" fontId="3" fillId="0" borderId="54" xfId="0" applyNumberFormat="1" applyFont="1" applyFill="1" applyBorder="1" applyAlignment="1" applyProtection="1">
      <alignment horizontal="center" vertical="center"/>
    </xf>
    <xf numFmtId="176" fontId="20" fillId="0" borderId="40" xfId="0" applyNumberFormat="1" applyFont="1" applyFill="1" applyBorder="1" applyAlignment="1" applyProtection="1">
      <alignment horizontal="center" vertical="center"/>
    </xf>
    <xf numFmtId="176" fontId="1" fillId="0" borderId="41" xfId="0" applyNumberFormat="1" applyFont="1" applyFill="1" applyBorder="1" applyAlignment="1" applyProtection="1">
      <alignment horizontal="distributed" vertical="center"/>
    </xf>
    <xf numFmtId="176" fontId="3" fillId="0" borderId="41" xfId="0" applyNumberFormat="1" applyFont="1" applyFill="1" applyBorder="1" applyAlignment="1" applyProtection="1">
      <alignment horizontal="distributed" vertical="center"/>
    </xf>
    <xf numFmtId="176" fontId="3" fillId="0" borderId="55" xfId="0" applyNumberFormat="1" applyFont="1" applyFill="1" applyBorder="1" applyAlignment="1" applyProtection="1">
      <alignment horizontal="center" vertical="center"/>
    </xf>
    <xf numFmtId="176" fontId="20" fillId="0" borderId="56" xfId="0" applyNumberFormat="1" applyFont="1" applyFill="1" applyBorder="1" applyAlignment="1" applyProtection="1">
      <alignment horizontal="center" vertical="center"/>
    </xf>
    <xf numFmtId="176" fontId="1" fillId="0" borderId="57" xfId="0" applyNumberFormat="1" applyFont="1" applyFill="1" applyBorder="1" applyAlignment="1" applyProtection="1">
      <alignment horizontal="distributed" vertical="center"/>
    </xf>
    <xf numFmtId="176" fontId="3" fillId="0" borderId="58" xfId="0" applyNumberFormat="1" applyFont="1" applyFill="1" applyBorder="1" applyAlignment="1" applyProtection="1">
      <alignment horizontal="distributed" vertical="center"/>
    </xf>
    <xf numFmtId="176" fontId="3" fillId="0" borderId="37" xfId="0" applyNumberFormat="1" applyFont="1" applyFill="1" applyBorder="1" applyAlignment="1" applyProtection="1">
      <alignment horizontal="center" vertical="center"/>
    </xf>
    <xf numFmtId="176" fontId="9" fillId="0" borderId="17" xfId="0" applyNumberFormat="1" applyFont="1" applyFill="1" applyBorder="1" applyAlignment="1" applyProtection="1">
      <alignment horizontal="center" vertical="center"/>
    </xf>
    <xf numFmtId="176" fontId="8" fillId="0" borderId="47" xfId="0" applyNumberFormat="1" applyFont="1" applyFill="1" applyBorder="1" applyAlignment="1" applyProtection="1">
      <alignment horizontal="center" vertical="center"/>
      <protection locked="0"/>
    </xf>
    <xf numFmtId="176" fontId="8" fillId="0" borderId="17" xfId="0" applyNumberFormat="1" applyFont="1" applyFill="1" applyBorder="1" applyAlignment="1" applyProtection="1">
      <alignment horizontal="center" vertical="center"/>
      <protection locked="0"/>
    </xf>
    <xf numFmtId="38" fontId="13" fillId="0" borderId="25" xfId="1" applyFont="1" applyFill="1" applyBorder="1" applyAlignment="1" applyProtection="1">
      <alignment horizontal="center" vertical="center"/>
      <protection locked="0"/>
    </xf>
    <xf numFmtId="38" fontId="1" fillId="0" borderId="0" xfId="1" applyFont="1" applyBorder="1" applyAlignment="1" applyProtection="1">
      <alignment horizontal="center"/>
    </xf>
    <xf numFmtId="38" fontId="1" fillId="0" borderId="0" xfId="1" applyFont="1" applyBorder="1" applyAlignment="1" applyProtection="1">
      <alignment horizontal="center"/>
      <protection locked="0"/>
    </xf>
    <xf numFmtId="176" fontId="3" fillId="0" borderId="0" xfId="0" applyNumberFormat="1" applyFont="1" applyFill="1" applyBorder="1" applyAlignment="1" applyProtection="1">
      <alignment horizontal="center" vertical="center"/>
      <protection locked="0"/>
    </xf>
    <xf numFmtId="176" fontId="10" fillId="0" borderId="23" xfId="0" applyNumberFormat="1" applyFont="1" applyFill="1" applyBorder="1" applyAlignment="1" applyProtection="1">
      <alignment vertical="top" wrapText="1"/>
      <protection locked="0"/>
    </xf>
    <xf numFmtId="0" fontId="11" fillId="0" borderId="23" xfId="0" applyFont="1" applyBorder="1" applyAlignment="1" applyProtection="1">
      <alignment vertical="top" wrapText="1"/>
      <protection locked="0"/>
    </xf>
    <xf numFmtId="38" fontId="1" fillId="0" borderId="23" xfId="1" applyFont="1" applyBorder="1" applyProtection="1">
      <protection locked="0"/>
    </xf>
    <xf numFmtId="38" fontId="1" fillId="0" borderId="25" xfId="1" applyFont="1" applyFill="1" applyBorder="1" applyAlignment="1" applyProtection="1">
      <alignment vertical="center"/>
      <protection locked="0"/>
    </xf>
    <xf numFmtId="38" fontId="1" fillId="0" borderId="6" xfId="1" applyFont="1" applyFill="1" applyBorder="1" applyAlignment="1" applyProtection="1">
      <alignment vertical="center"/>
      <protection locked="0"/>
    </xf>
    <xf numFmtId="38" fontId="4" fillId="0" borderId="7" xfId="1" applyFont="1" applyFill="1" applyBorder="1" applyAlignment="1" applyProtection="1">
      <alignment vertical="center"/>
      <protection locked="0"/>
    </xf>
    <xf numFmtId="38" fontId="13" fillId="0" borderId="41" xfId="1" applyFont="1" applyFill="1" applyBorder="1" applyAlignment="1" applyProtection="1">
      <alignment horizontal="center" vertical="center"/>
      <protection locked="0"/>
    </xf>
    <xf numFmtId="38" fontId="1" fillId="0" borderId="0" xfId="1" applyFont="1" applyFill="1" applyProtection="1">
      <protection locked="0"/>
    </xf>
    <xf numFmtId="38" fontId="1" fillId="0" borderId="35" xfId="1" applyFont="1" applyFill="1" applyBorder="1" applyAlignment="1" applyProtection="1">
      <alignment vertical="top"/>
      <protection locked="0"/>
    </xf>
    <xf numFmtId="38" fontId="7" fillId="0" borderId="47" xfId="1" applyFont="1" applyFill="1" applyBorder="1" applyAlignment="1" applyProtection="1">
      <alignment horizontal="left" vertical="top"/>
      <protection locked="0"/>
    </xf>
    <xf numFmtId="38" fontId="7" fillId="0" borderId="13" xfId="1" applyFont="1" applyFill="1" applyBorder="1" applyAlignment="1" applyProtection="1">
      <alignment vertical="top"/>
      <protection locked="0"/>
    </xf>
    <xf numFmtId="38" fontId="1" fillId="0" borderId="17" xfId="1" applyFont="1" applyFill="1" applyBorder="1" applyProtection="1">
      <protection locked="0"/>
    </xf>
    <xf numFmtId="38" fontId="7" fillId="0" borderId="14" xfId="1" applyFont="1" applyFill="1" applyBorder="1" applyAlignment="1" applyProtection="1">
      <alignment vertical="top"/>
      <protection locked="0"/>
    </xf>
    <xf numFmtId="38" fontId="1" fillId="0" borderId="36" xfId="1" applyFont="1" applyFill="1" applyBorder="1" applyProtection="1">
      <protection locked="0"/>
    </xf>
    <xf numFmtId="38" fontId="1" fillId="0" borderId="37" xfId="1" applyFont="1" applyFill="1" applyBorder="1" applyAlignment="1" applyProtection="1">
      <alignment horizontal="center"/>
      <protection locked="0"/>
    </xf>
    <xf numFmtId="38" fontId="7" fillId="0" borderId="15" xfId="1" applyFont="1" applyFill="1" applyBorder="1" applyAlignment="1" applyProtection="1">
      <alignment horizontal="right"/>
      <protection locked="0"/>
    </xf>
    <xf numFmtId="38" fontId="1" fillId="0" borderId="16" xfId="1" applyFont="1" applyFill="1" applyBorder="1" applyProtection="1">
      <protection locked="0"/>
    </xf>
    <xf numFmtId="38" fontId="12" fillId="0" borderId="0" xfId="1" applyFont="1" applyFill="1" applyAlignment="1" applyProtection="1">
      <alignment horizontal="right" vertical="center"/>
      <protection locked="0"/>
    </xf>
    <xf numFmtId="38" fontId="12" fillId="0" borderId="0" xfId="1" applyFont="1" applyFill="1" applyProtection="1">
      <protection locked="0"/>
    </xf>
    <xf numFmtId="38" fontId="12" fillId="0" borderId="0" xfId="1" applyFont="1" applyFill="1" applyAlignment="1" applyProtection="1">
      <alignment horizontal="right" vertical="center"/>
    </xf>
    <xf numFmtId="38" fontId="12" fillId="0" borderId="0" xfId="1" applyFont="1" applyFill="1" applyAlignment="1" applyProtection="1">
      <alignment vertical="center"/>
      <protection locked="0"/>
    </xf>
    <xf numFmtId="0" fontId="1" fillId="0" borderId="0" xfId="1" applyNumberFormat="1" applyFont="1" applyFill="1" applyProtection="1">
      <protection locked="0"/>
    </xf>
    <xf numFmtId="38" fontId="1" fillId="0" borderId="52" xfId="1" applyFont="1" applyFill="1" applyBorder="1" applyAlignment="1" applyProtection="1">
      <alignment horizontal="distributed" vertical="center"/>
      <protection locked="0"/>
    </xf>
    <xf numFmtId="38" fontId="13" fillId="0" borderId="52" xfId="1" applyFont="1" applyFill="1" applyBorder="1" applyAlignment="1" applyProtection="1">
      <alignment horizontal="center" vertical="center"/>
      <protection locked="0"/>
    </xf>
    <xf numFmtId="38" fontId="1" fillId="0" borderId="59" xfId="1" applyFont="1" applyFill="1" applyBorder="1" applyAlignment="1" applyProtection="1">
      <alignment vertical="center"/>
      <protection locked="0"/>
    </xf>
    <xf numFmtId="38" fontId="1" fillId="0" borderId="60" xfId="1" applyFont="1" applyFill="1" applyBorder="1" applyAlignment="1" applyProtection="1">
      <alignment vertical="center"/>
      <protection locked="0"/>
    </xf>
    <xf numFmtId="38" fontId="4" fillId="0" borderId="4" xfId="1" applyFont="1" applyFill="1" applyBorder="1" applyAlignment="1" applyProtection="1">
      <alignment vertical="center"/>
      <protection locked="0"/>
    </xf>
    <xf numFmtId="38" fontId="13" fillId="0" borderId="59" xfId="1" applyFont="1" applyFill="1" applyBorder="1" applyAlignment="1" applyProtection="1">
      <alignment horizontal="center" vertical="center"/>
      <protection locked="0"/>
    </xf>
    <xf numFmtId="38" fontId="1" fillId="0" borderId="41" xfId="1" applyFont="1" applyFill="1" applyBorder="1" applyAlignment="1" applyProtection="1">
      <alignment horizontal="distributed" vertical="center"/>
      <protection locked="0"/>
    </xf>
    <xf numFmtId="38" fontId="15" fillId="0" borderId="25" xfId="1" applyFont="1" applyFill="1" applyBorder="1" applyAlignment="1" applyProtection="1">
      <alignment horizontal="center" vertical="center"/>
      <protection locked="0"/>
    </xf>
    <xf numFmtId="38" fontId="1" fillId="0" borderId="23" xfId="1" applyFont="1" applyFill="1" applyBorder="1" applyProtection="1">
      <protection locked="0"/>
    </xf>
    <xf numFmtId="38" fontId="1" fillId="0" borderId="61" xfId="1" applyFont="1" applyFill="1" applyBorder="1" applyAlignment="1" applyProtection="1">
      <alignment horizontal="distributed" vertical="center"/>
      <protection locked="0"/>
    </xf>
    <xf numFmtId="38" fontId="13" fillId="0" borderId="61" xfId="1" applyFont="1" applyFill="1" applyBorder="1" applyAlignment="1" applyProtection="1">
      <alignment horizontal="center" vertical="center"/>
      <protection locked="0"/>
    </xf>
    <xf numFmtId="38" fontId="1" fillId="0" borderId="62" xfId="1" applyFont="1" applyFill="1" applyBorder="1" applyAlignment="1" applyProtection="1">
      <alignment vertical="center"/>
      <protection locked="0"/>
    </xf>
    <xf numFmtId="38" fontId="1" fillId="0" borderId="63" xfId="1" applyFont="1" applyFill="1" applyBorder="1" applyAlignment="1" applyProtection="1">
      <alignment vertical="center"/>
      <protection locked="0"/>
    </xf>
    <xf numFmtId="38" fontId="4" fillId="0" borderId="32" xfId="1" applyFont="1" applyFill="1" applyBorder="1" applyAlignment="1" applyProtection="1">
      <alignment vertical="center"/>
      <protection locked="0"/>
    </xf>
    <xf numFmtId="38" fontId="13" fillId="0" borderId="62" xfId="1" applyFont="1" applyFill="1" applyBorder="1" applyAlignment="1" applyProtection="1">
      <alignment horizontal="center" vertical="center"/>
      <protection locked="0"/>
    </xf>
    <xf numFmtId="178" fontId="1" fillId="0" borderId="0" xfId="1" applyNumberFormat="1" applyFont="1" applyFill="1" applyProtection="1"/>
    <xf numFmtId="178" fontId="1" fillId="0" borderId="43" xfId="1" applyNumberFormat="1" applyFont="1" applyFill="1" applyBorder="1" applyProtection="1"/>
    <xf numFmtId="178" fontId="13" fillId="0" borderId="44" xfId="1" applyNumberFormat="1" applyFont="1" applyFill="1" applyBorder="1" applyAlignment="1" applyProtection="1">
      <alignment horizontal="center" vertical="center"/>
    </xf>
    <xf numFmtId="178" fontId="1" fillId="0" borderId="45" xfId="1" applyNumberFormat="1" applyFont="1" applyFill="1" applyBorder="1" applyAlignment="1" applyProtection="1">
      <alignment vertical="center"/>
    </xf>
    <xf numFmtId="178" fontId="1" fillId="0" borderId="46" xfId="1" applyNumberFormat="1" applyFont="1" applyFill="1" applyBorder="1" applyAlignment="1" applyProtection="1">
      <alignment vertical="center"/>
    </xf>
    <xf numFmtId="178" fontId="4" fillId="0" borderId="11" xfId="1" applyNumberFormat="1" applyFont="1" applyFill="1" applyBorder="1" applyAlignment="1" applyProtection="1">
      <alignment vertical="center"/>
    </xf>
    <xf numFmtId="178" fontId="13" fillId="0" borderId="17" xfId="1" applyNumberFormat="1" applyFont="1" applyFill="1" applyBorder="1" applyAlignment="1" applyProtection="1">
      <alignment horizontal="center" vertical="center"/>
    </xf>
    <xf numFmtId="178" fontId="4" fillId="0" borderId="15" xfId="1" applyNumberFormat="1" applyFont="1" applyFill="1" applyBorder="1" applyAlignment="1" applyProtection="1">
      <alignment vertical="center"/>
    </xf>
    <xf numFmtId="178" fontId="15" fillId="0" borderId="17" xfId="1" applyNumberFormat="1" applyFont="1" applyFill="1" applyBorder="1" applyAlignment="1" applyProtection="1">
      <alignment horizontal="center" vertical="center"/>
    </xf>
    <xf numFmtId="38" fontId="14" fillId="0" borderId="40" xfId="1" applyFont="1" applyFill="1" applyBorder="1" applyAlignment="1" applyProtection="1">
      <alignment horizontal="center" vertical="center"/>
      <protection locked="0"/>
    </xf>
    <xf numFmtId="38" fontId="4" fillId="0" borderId="41" xfId="1" applyFont="1" applyFill="1" applyBorder="1" applyAlignment="1" applyProtection="1">
      <alignment horizontal="distributed" vertical="center"/>
      <protection locked="0"/>
    </xf>
    <xf numFmtId="38" fontId="1" fillId="0" borderId="42" xfId="1" applyFont="1" applyFill="1" applyBorder="1" applyProtection="1">
      <protection locked="0"/>
    </xf>
    <xf numFmtId="38" fontId="1" fillId="0" borderId="0" xfId="1" applyFont="1" applyFill="1" applyProtection="1"/>
    <xf numFmtId="38" fontId="1" fillId="0" borderId="0" xfId="1" applyFont="1" applyFill="1" applyAlignment="1" applyProtection="1">
      <alignment horizontal="center"/>
    </xf>
    <xf numFmtId="38" fontId="1" fillId="0" borderId="0" xfId="1" applyFont="1" applyFill="1" applyBorder="1" applyAlignment="1" applyProtection="1">
      <alignment horizontal="center"/>
    </xf>
    <xf numFmtId="38" fontId="4" fillId="0" borderId="0" xfId="1" applyFont="1" applyFill="1" applyProtection="1"/>
    <xf numFmtId="38" fontId="1" fillId="0" borderId="0" xfId="1" applyFont="1" applyFill="1" applyAlignment="1" applyProtection="1">
      <alignment horizontal="center"/>
      <protection locked="0"/>
    </xf>
    <xf numFmtId="38" fontId="1" fillId="0" borderId="0" xfId="1" applyFont="1" applyFill="1" applyBorder="1" applyAlignment="1" applyProtection="1">
      <alignment horizontal="center"/>
      <protection locked="0"/>
    </xf>
    <xf numFmtId="38" fontId="1" fillId="0" borderId="23" xfId="1" applyFont="1" applyFill="1" applyBorder="1" applyProtection="1"/>
    <xf numFmtId="178" fontId="1" fillId="0" borderId="16" xfId="1" applyNumberFormat="1" applyFont="1" applyFill="1" applyBorder="1" applyProtection="1"/>
    <xf numFmtId="38" fontId="7" fillId="0" borderId="23" xfId="1" applyFont="1" applyFill="1" applyBorder="1" applyProtection="1"/>
    <xf numFmtId="38" fontId="1" fillId="0" borderId="39" xfId="1" applyFont="1" applyFill="1" applyBorder="1" applyProtection="1">
      <protection locked="0"/>
    </xf>
    <xf numFmtId="38" fontId="1" fillId="0" borderId="40" xfId="1" applyFont="1" applyFill="1" applyBorder="1" applyProtection="1">
      <protection locked="0"/>
    </xf>
    <xf numFmtId="38" fontId="1" fillId="0" borderId="40" xfId="1" applyFont="1" applyFill="1" applyBorder="1" applyAlignment="1" applyProtection="1">
      <alignment horizontal="center" vertical="center"/>
      <protection locked="0"/>
    </xf>
    <xf numFmtId="38" fontId="15" fillId="0" borderId="62" xfId="1" applyFont="1" applyFill="1" applyBorder="1" applyAlignment="1" applyProtection="1">
      <alignment horizontal="center" vertical="center"/>
      <protection locked="0"/>
    </xf>
    <xf numFmtId="38" fontId="14" fillId="0" borderId="40" xfId="1" applyFont="1" applyFill="1" applyBorder="1" applyAlignment="1" applyProtection="1">
      <alignment vertical="center"/>
      <protection locked="0"/>
    </xf>
    <xf numFmtId="38" fontId="7" fillId="0" borderId="41" xfId="1" applyFont="1" applyFill="1" applyBorder="1" applyAlignment="1" applyProtection="1">
      <alignment horizontal="distributed" vertical="center"/>
      <protection locked="0"/>
    </xf>
    <xf numFmtId="38" fontId="17" fillId="0" borderId="41" xfId="1" applyFont="1" applyFill="1" applyBorder="1" applyAlignment="1" applyProtection="1">
      <alignment vertical="center"/>
      <protection locked="0"/>
    </xf>
    <xf numFmtId="38" fontId="1" fillId="0" borderId="0" xfId="1" applyFont="1" applyFill="1" applyAlignment="1" applyProtection="1">
      <alignment horizontal="distributed" vertical="center"/>
      <protection locked="0"/>
    </xf>
    <xf numFmtId="38" fontId="13" fillId="2" borderId="25" xfId="1" applyFont="1" applyFill="1" applyBorder="1" applyAlignment="1" applyProtection="1">
      <alignment horizontal="center" vertical="center"/>
      <protection locked="0"/>
    </xf>
    <xf numFmtId="38" fontId="13" fillId="2" borderId="62" xfId="1" applyFont="1" applyFill="1" applyBorder="1" applyAlignment="1" applyProtection="1">
      <alignment horizontal="center" vertical="center"/>
      <protection locked="0"/>
    </xf>
    <xf numFmtId="38" fontId="1" fillId="2" borderId="0" xfId="1" applyFont="1" applyFill="1" applyProtection="1"/>
    <xf numFmtId="38" fontId="2" fillId="0" borderId="0" xfId="1" applyFont="1" applyFill="1" applyProtection="1"/>
    <xf numFmtId="38" fontId="2" fillId="0" borderId="0" xfId="1" applyFont="1" applyFill="1" applyProtection="1">
      <protection locked="0"/>
    </xf>
    <xf numFmtId="38" fontId="21" fillId="0" borderId="0" xfId="1" applyFont="1" applyFill="1" applyProtection="1">
      <protection locked="0"/>
    </xf>
    <xf numFmtId="38" fontId="13" fillId="2" borderId="52" xfId="1" applyFont="1" applyFill="1" applyBorder="1" applyAlignment="1" applyProtection="1">
      <alignment horizontal="center" vertical="center"/>
      <protection locked="0"/>
    </xf>
    <xf numFmtId="38" fontId="13" fillId="2" borderId="41" xfId="1" applyFont="1" applyFill="1" applyBorder="1" applyAlignment="1" applyProtection="1">
      <alignment horizontal="center" vertical="center"/>
      <protection locked="0"/>
    </xf>
    <xf numFmtId="38" fontId="22" fillId="0" borderId="0" xfId="1" applyFont="1" applyFill="1" applyProtection="1">
      <protection locked="0"/>
    </xf>
    <xf numFmtId="38" fontId="2" fillId="0" borderId="52" xfId="1" applyFont="1" applyFill="1" applyBorder="1" applyAlignment="1" applyProtection="1">
      <alignment vertical="center"/>
      <protection locked="0"/>
    </xf>
    <xf numFmtId="38" fontId="4" fillId="0" borderId="59" xfId="1" applyFont="1" applyFill="1" applyBorder="1" applyAlignment="1" applyProtection="1">
      <alignment vertical="center"/>
      <protection locked="0"/>
    </xf>
    <xf numFmtId="38" fontId="4" fillId="0" borderId="50" xfId="1" applyFont="1" applyFill="1" applyBorder="1" applyAlignment="1" applyProtection="1">
      <alignment vertical="center"/>
      <protection locked="0"/>
    </xf>
    <xf numFmtId="38" fontId="4" fillId="0" borderId="52" xfId="1" applyFont="1" applyFill="1" applyBorder="1" applyAlignment="1" applyProtection="1">
      <alignment horizontal="distributed" vertical="center"/>
      <protection locked="0"/>
    </xf>
    <xf numFmtId="38" fontId="4" fillId="0" borderId="64" xfId="1" applyFont="1" applyFill="1" applyBorder="1" applyAlignment="1" applyProtection="1">
      <alignment horizontal="right" vertical="center"/>
      <protection locked="0"/>
    </xf>
    <xf numFmtId="38" fontId="2" fillId="0" borderId="41" xfId="1" applyFont="1" applyFill="1" applyBorder="1" applyAlignment="1" applyProtection="1">
      <alignment vertical="center"/>
      <protection locked="0"/>
    </xf>
    <xf numFmtId="38" fontId="4" fillId="0" borderId="25" xfId="1" applyFont="1" applyFill="1" applyBorder="1" applyAlignment="1" applyProtection="1">
      <alignment vertical="center"/>
      <protection locked="0"/>
    </xf>
    <xf numFmtId="38" fontId="4" fillId="0" borderId="54" xfId="1" applyFont="1" applyFill="1" applyBorder="1" applyAlignment="1" applyProtection="1">
      <alignment vertical="center"/>
      <protection locked="0"/>
    </xf>
    <xf numFmtId="38" fontId="4" fillId="0" borderId="34" xfId="1" applyFont="1" applyFill="1" applyBorder="1" applyAlignment="1" applyProtection="1">
      <alignment horizontal="right" vertical="center"/>
      <protection locked="0"/>
    </xf>
    <xf numFmtId="38" fontId="4" fillId="0" borderId="34" xfId="1" applyFont="1" applyFill="1" applyBorder="1" applyAlignment="1" applyProtection="1">
      <alignment vertical="center"/>
      <protection locked="0"/>
    </xf>
    <xf numFmtId="178" fontId="1" fillId="0" borderId="17" xfId="1" applyNumberFormat="1" applyFont="1" applyFill="1" applyBorder="1" applyAlignment="1" applyProtection="1">
      <alignment horizontal="center" vertical="center"/>
    </xf>
    <xf numFmtId="178" fontId="1" fillId="0" borderId="10" xfId="1" applyNumberFormat="1" applyFont="1" applyFill="1" applyBorder="1" applyAlignment="1" applyProtection="1">
      <alignment vertical="center"/>
    </xf>
    <xf numFmtId="178" fontId="1" fillId="0" borderId="17" xfId="1" applyNumberFormat="1" applyFont="1" applyFill="1" applyBorder="1" applyAlignment="1" applyProtection="1">
      <alignment vertical="center"/>
    </xf>
    <xf numFmtId="178" fontId="4" fillId="0" borderId="65" xfId="1" applyNumberFormat="1" applyFont="1" applyFill="1" applyBorder="1" applyAlignment="1" applyProtection="1">
      <alignment vertical="center"/>
    </xf>
    <xf numFmtId="38" fontId="1" fillId="0" borderId="15" xfId="1" applyFont="1" applyFill="1" applyBorder="1" applyAlignment="1" applyProtection="1">
      <alignment horizontal="center" vertical="center"/>
      <protection locked="0"/>
    </xf>
    <xf numFmtId="38" fontId="4" fillId="2" borderId="41" xfId="1" applyFont="1" applyFill="1" applyBorder="1" applyAlignment="1" applyProtection="1">
      <alignment horizontal="distributed" vertical="center"/>
      <protection locked="0"/>
    </xf>
    <xf numFmtId="38" fontId="4" fillId="2" borderId="34" xfId="1" applyFont="1" applyFill="1" applyBorder="1" applyAlignment="1" applyProtection="1">
      <alignment horizontal="right" vertical="center"/>
      <protection locked="0"/>
    </xf>
    <xf numFmtId="38" fontId="4" fillId="2" borderId="34" xfId="1" applyFont="1" applyFill="1" applyBorder="1" applyAlignment="1" applyProtection="1">
      <alignment vertical="center"/>
      <protection locked="0"/>
    </xf>
    <xf numFmtId="38" fontId="4" fillId="2" borderId="52" xfId="1" applyFont="1" applyFill="1" applyBorder="1" applyAlignment="1" applyProtection="1">
      <alignment horizontal="distributed" vertical="center"/>
      <protection locked="0"/>
    </xf>
    <xf numFmtId="38" fontId="4" fillId="2" borderId="64" xfId="1" applyFont="1" applyFill="1" applyBorder="1" applyAlignment="1" applyProtection="1">
      <alignment horizontal="right" vertical="center"/>
      <protection locked="0"/>
    </xf>
    <xf numFmtId="38" fontId="4" fillId="2" borderId="59" xfId="1" applyFont="1" applyFill="1" applyBorder="1" applyAlignment="1" applyProtection="1">
      <alignment vertical="center"/>
      <protection locked="0"/>
    </xf>
    <xf numFmtId="38" fontId="4" fillId="2" borderId="4" xfId="1" applyFont="1" applyFill="1" applyBorder="1" applyAlignment="1" applyProtection="1">
      <alignment vertical="center"/>
      <protection locked="0"/>
    </xf>
    <xf numFmtId="38" fontId="4" fillId="2" borderId="50" xfId="1" applyFont="1" applyFill="1" applyBorder="1" applyAlignment="1" applyProtection="1">
      <alignment vertical="center"/>
      <protection locked="0"/>
    </xf>
    <xf numFmtId="38" fontId="13" fillId="2" borderId="59" xfId="1" applyFont="1" applyFill="1" applyBorder="1" applyAlignment="1" applyProtection="1">
      <alignment horizontal="center" vertical="center"/>
      <protection locked="0"/>
    </xf>
    <xf numFmtId="38" fontId="4" fillId="2" borderId="25" xfId="1" applyFont="1" applyFill="1" applyBorder="1" applyAlignment="1" applyProtection="1">
      <alignment vertical="center"/>
      <protection locked="0"/>
    </xf>
    <xf numFmtId="38" fontId="4" fillId="2" borderId="7" xfId="1" applyFont="1" applyFill="1" applyBorder="1" applyAlignment="1" applyProtection="1">
      <alignment vertical="center"/>
      <protection locked="0"/>
    </xf>
    <xf numFmtId="38" fontId="4" fillId="2" borderId="54" xfId="1" applyFont="1" applyFill="1" applyBorder="1" applyAlignment="1" applyProtection="1">
      <alignment vertical="center"/>
      <protection locked="0"/>
    </xf>
    <xf numFmtId="178" fontId="22" fillId="0" borderId="0" xfId="1" applyNumberFormat="1" applyFont="1" applyFill="1" applyProtection="1"/>
    <xf numFmtId="38" fontId="22" fillId="0" borderId="0" xfId="1" applyFont="1" applyFill="1" applyProtection="1"/>
    <xf numFmtId="38" fontId="1" fillId="0" borderId="66" xfId="1" applyFont="1" applyBorder="1" applyAlignment="1" applyProtection="1">
      <alignment vertical="center"/>
      <protection locked="0"/>
    </xf>
    <xf numFmtId="38" fontId="4" fillId="0" borderId="67" xfId="1" applyFont="1" applyBorder="1" applyAlignment="1" applyProtection="1">
      <alignment vertical="center"/>
      <protection locked="0"/>
    </xf>
    <xf numFmtId="38" fontId="13" fillId="0" borderId="57" xfId="1" applyFont="1" applyBorder="1" applyAlignment="1" applyProtection="1">
      <alignment horizontal="center" vertical="center"/>
      <protection locked="0"/>
    </xf>
    <xf numFmtId="38" fontId="13" fillId="0" borderId="68" xfId="1" applyFont="1" applyBorder="1" applyAlignment="1" applyProtection="1">
      <alignment horizontal="center" vertical="center"/>
      <protection locked="0"/>
    </xf>
    <xf numFmtId="38" fontId="1" fillId="0" borderId="3" xfId="1" applyFont="1" applyBorder="1" applyAlignment="1" applyProtection="1">
      <alignment vertical="center"/>
      <protection locked="0"/>
    </xf>
    <xf numFmtId="38" fontId="4" fillId="0" borderId="69" xfId="1" applyFont="1" applyBorder="1" applyAlignment="1" applyProtection="1">
      <alignment vertical="center"/>
      <protection locked="0"/>
    </xf>
    <xf numFmtId="38" fontId="13" fillId="0" borderId="53" xfId="1" applyFont="1" applyBorder="1" applyAlignment="1" applyProtection="1">
      <alignment horizontal="center" vertical="center"/>
      <protection locked="0"/>
    </xf>
    <xf numFmtId="38" fontId="13" fillId="2" borderId="21" xfId="1" applyFont="1" applyFill="1" applyBorder="1" applyAlignment="1" applyProtection="1">
      <alignment horizontal="center" vertical="center"/>
      <protection locked="0"/>
    </xf>
    <xf numFmtId="38" fontId="13" fillId="0" borderId="21" xfId="1" applyFont="1" applyBorder="1" applyAlignment="1" applyProtection="1">
      <alignment horizontal="center" vertical="center"/>
      <protection locked="0"/>
    </xf>
    <xf numFmtId="38" fontId="21" fillId="2" borderId="41" xfId="1" applyFont="1" applyFill="1" applyBorder="1" applyAlignment="1" applyProtection="1">
      <alignment horizontal="center" vertical="center"/>
      <protection locked="0"/>
    </xf>
    <xf numFmtId="38" fontId="14" fillId="0" borderId="40" xfId="1" applyFont="1" applyFill="1" applyBorder="1" applyProtection="1">
      <protection locked="0"/>
    </xf>
    <xf numFmtId="38" fontId="7" fillId="0" borderId="23" xfId="1" applyFont="1" applyFill="1" applyBorder="1" applyAlignment="1" applyProtection="1">
      <alignment vertical="top" wrapText="1"/>
    </xf>
    <xf numFmtId="38" fontId="24" fillId="0" borderId="0" xfId="1" applyFont="1" applyFill="1" applyAlignment="1" applyProtection="1">
      <alignment horizontal="left" vertical="center"/>
      <protection locked="0"/>
    </xf>
    <xf numFmtId="180" fontId="1" fillId="0" borderId="0" xfId="0" applyNumberFormat="1" applyFont="1"/>
    <xf numFmtId="180" fontId="1" fillId="3" borderId="0" xfId="0" applyNumberFormat="1" applyFont="1" applyFill="1"/>
    <xf numFmtId="38" fontId="7" fillId="0" borderId="23" xfId="1" applyFont="1" applyFill="1" applyBorder="1" applyAlignment="1" applyProtection="1">
      <alignment horizontal="left" vertical="top" wrapText="1"/>
    </xf>
    <xf numFmtId="38" fontId="2" fillId="0" borderId="54" xfId="1" applyFont="1" applyFill="1" applyBorder="1" applyAlignment="1" applyProtection="1">
      <alignment vertical="center"/>
      <protection locked="0"/>
    </xf>
    <xf numFmtId="178" fontId="2" fillId="0" borderId="13" xfId="1" applyNumberFormat="1" applyFont="1" applyFill="1" applyBorder="1" applyAlignment="1" applyProtection="1">
      <alignment vertical="center"/>
    </xf>
    <xf numFmtId="178" fontId="1" fillId="0" borderId="13" xfId="1" applyNumberFormat="1" applyFont="1" applyFill="1" applyBorder="1" applyAlignment="1" applyProtection="1">
      <alignment vertical="center"/>
    </xf>
    <xf numFmtId="38" fontId="1" fillId="0" borderId="19" xfId="1" applyFont="1" applyFill="1" applyBorder="1" applyAlignment="1" applyProtection="1">
      <alignment horizontal="center"/>
    </xf>
    <xf numFmtId="38" fontId="4" fillId="0" borderId="52" xfId="1" applyFont="1" applyFill="1" applyBorder="1" applyAlignment="1" applyProtection="1">
      <alignment vertical="center"/>
      <protection locked="0"/>
    </xf>
    <xf numFmtId="38" fontId="7" fillId="0" borderId="52" xfId="1" applyFont="1" applyFill="1" applyBorder="1" applyAlignment="1" applyProtection="1">
      <alignment horizontal="distributed" vertical="center"/>
      <protection locked="0"/>
    </xf>
    <xf numFmtId="38" fontId="7" fillId="0" borderId="14" xfId="1" applyFont="1" applyFill="1" applyBorder="1" applyAlignment="1" applyProtection="1">
      <alignment vertical="top"/>
    </xf>
    <xf numFmtId="38" fontId="4" fillId="0" borderId="41" xfId="1" applyFont="1" applyFill="1" applyBorder="1" applyAlignment="1" applyProtection="1">
      <alignment vertical="center"/>
      <protection locked="0"/>
    </xf>
    <xf numFmtId="38" fontId="4" fillId="0" borderId="61" xfId="1" applyFont="1" applyFill="1" applyBorder="1" applyAlignment="1" applyProtection="1">
      <alignment vertical="center"/>
      <protection locked="0"/>
    </xf>
    <xf numFmtId="38" fontId="4" fillId="0" borderId="62" xfId="1" applyFont="1" applyFill="1" applyBorder="1" applyAlignment="1" applyProtection="1">
      <alignment vertical="center"/>
      <protection locked="0"/>
    </xf>
    <xf numFmtId="38" fontId="2" fillId="0" borderId="70" xfId="1" applyFont="1" applyFill="1" applyBorder="1" applyAlignment="1" applyProtection="1">
      <alignment vertical="center"/>
      <protection locked="0"/>
    </xf>
    <xf numFmtId="38" fontId="4" fillId="0" borderId="61" xfId="1" applyFont="1" applyFill="1" applyBorder="1" applyAlignment="1" applyProtection="1">
      <alignment horizontal="distributed" vertical="center"/>
      <protection locked="0"/>
    </xf>
    <xf numFmtId="38" fontId="4" fillId="0" borderId="71" xfId="1" applyFont="1" applyFill="1" applyBorder="1" applyAlignment="1" applyProtection="1">
      <alignment vertical="center"/>
      <protection locked="0"/>
    </xf>
    <xf numFmtId="38" fontId="4" fillId="0" borderId="70" xfId="1" applyFont="1" applyFill="1" applyBorder="1" applyAlignment="1" applyProtection="1">
      <alignment vertical="center"/>
      <protection locked="0"/>
    </xf>
    <xf numFmtId="178" fontId="4" fillId="0" borderId="17" xfId="1" applyNumberFormat="1" applyFont="1" applyFill="1" applyBorder="1" applyAlignment="1" applyProtection="1">
      <alignment vertical="center"/>
    </xf>
    <xf numFmtId="38" fontId="1" fillId="2" borderId="39" xfId="1" applyFont="1" applyFill="1" applyBorder="1" applyAlignment="1" applyProtection="1">
      <alignment horizontal="center" vertical="center"/>
      <protection locked="0"/>
    </xf>
    <xf numFmtId="38" fontId="1" fillId="2" borderId="41" xfId="1" applyFont="1" applyFill="1" applyBorder="1" applyAlignment="1" applyProtection="1">
      <alignment horizontal="distributed" vertical="center"/>
      <protection locked="0"/>
    </xf>
    <xf numFmtId="38" fontId="1" fillId="2" borderId="34" xfId="1" applyFont="1" applyFill="1" applyBorder="1" applyAlignment="1" applyProtection="1">
      <alignment horizontal="right" vertical="center"/>
      <protection locked="0"/>
    </xf>
    <xf numFmtId="38" fontId="1" fillId="2" borderId="59" xfId="1" applyFont="1" applyFill="1" applyBorder="1" applyAlignment="1" applyProtection="1">
      <alignment vertical="center"/>
      <protection locked="0"/>
    </xf>
    <xf numFmtId="38" fontId="1" fillId="2" borderId="60" xfId="1" applyFont="1" applyFill="1" applyBorder="1" applyAlignment="1" applyProtection="1">
      <alignment vertical="center"/>
      <protection locked="0"/>
    </xf>
    <xf numFmtId="38" fontId="4" fillId="2" borderId="41" xfId="1" applyFont="1" applyFill="1" applyBorder="1" applyAlignment="1" applyProtection="1">
      <alignment vertical="center"/>
      <protection locked="0"/>
    </xf>
    <xf numFmtId="38" fontId="4" fillId="2" borderId="52" xfId="1" applyFont="1" applyFill="1" applyBorder="1" applyAlignment="1" applyProtection="1">
      <alignment vertical="center"/>
      <protection locked="0"/>
    </xf>
    <xf numFmtId="38" fontId="15" fillId="2" borderId="59" xfId="1" applyFont="1" applyFill="1" applyBorder="1" applyAlignment="1" applyProtection="1">
      <alignment horizontal="center" vertical="center"/>
      <protection locked="0"/>
    </xf>
    <xf numFmtId="38" fontId="7" fillId="2" borderId="14" xfId="1" applyFont="1" applyFill="1" applyBorder="1" applyProtection="1"/>
    <xf numFmtId="38" fontId="14" fillId="2" borderId="40" xfId="1" applyFont="1" applyFill="1" applyBorder="1" applyAlignment="1" applyProtection="1">
      <alignment horizontal="center" vertical="center"/>
      <protection locked="0"/>
    </xf>
    <xf numFmtId="38" fontId="1" fillId="2" borderId="25" xfId="1" applyFont="1" applyFill="1" applyBorder="1" applyAlignment="1" applyProtection="1">
      <alignment vertical="center"/>
      <protection locked="0"/>
    </xf>
    <xf numFmtId="38" fontId="1" fillId="2" borderId="6" xfId="1" applyFont="1" applyFill="1" applyBorder="1" applyAlignment="1" applyProtection="1">
      <alignment vertical="center"/>
      <protection locked="0"/>
    </xf>
    <xf numFmtId="38" fontId="15" fillId="2" borderId="25" xfId="1" applyFont="1" applyFill="1" applyBorder="1" applyAlignment="1" applyProtection="1">
      <alignment horizontal="center" vertical="center"/>
      <protection locked="0"/>
    </xf>
    <xf numFmtId="38" fontId="7" fillId="2" borderId="23" xfId="1" applyFont="1" applyFill="1" applyBorder="1" applyProtection="1"/>
    <xf numFmtId="38" fontId="1" fillId="2" borderId="40" xfId="1" applyFont="1" applyFill="1" applyBorder="1" applyAlignment="1" applyProtection="1">
      <alignment horizontal="center" vertical="center"/>
      <protection locked="0"/>
    </xf>
    <xf numFmtId="38" fontId="1" fillId="2" borderId="23" xfId="1" applyFont="1" applyFill="1" applyBorder="1" applyProtection="1">
      <protection locked="0"/>
    </xf>
    <xf numFmtId="38" fontId="7" fillId="2" borderId="23" xfId="1" applyFont="1" applyFill="1" applyBorder="1" applyAlignment="1" applyProtection="1">
      <alignment vertical="top"/>
    </xf>
    <xf numFmtId="38" fontId="7" fillId="2" borderId="23" xfId="1" applyFont="1" applyFill="1" applyBorder="1" applyAlignment="1" applyProtection="1"/>
    <xf numFmtId="38" fontId="7" fillId="2" borderId="41" xfId="1" applyFont="1" applyFill="1" applyBorder="1" applyAlignment="1" applyProtection="1">
      <alignment horizontal="distributed" vertical="center"/>
      <protection locked="0"/>
    </xf>
    <xf numFmtId="38" fontId="7" fillId="2" borderId="23" xfId="1" applyFont="1" applyFill="1" applyBorder="1" applyAlignment="1" applyProtection="1">
      <alignment horizontal="left" vertical="top" shrinkToFit="1"/>
    </xf>
    <xf numFmtId="38" fontId="1" fillId="2" borderId="23" xfId="1" applyFont="1" applyFill="1" applyBorder="1" applyAlignment="1" applyProtection="1">
      <alignment vertical="center" wrapText="1"/>
    </xf>
    <xf numFmtId="38" fontId="4" fillId="2" borderId="47" xfId="1" applyFont="1" applyFill="1" applyBorder="1" applyAlignment="1" applyProtection="1">
      <alignment horizontal="right" vertical="center"/>
      <protection locked="0"/>
    </xf>
    <xf numFmtId="178" fontId="4" fillId="0" borderId="72" xfId="1" applyNumberFormat="1" applyFont="1" applyFill="1" applyBorder="1" applyAlignment="1" applyProtection="1">
      <alignment horizontal="right" vertical="center"/>
    </xf>
    <xf numFmtId="38" fontId="4" fillId="2" borderId="0" xfId="1" applyFont="1" applyFill="1" applyProtection="1"/>
    <xf numFmtId="38" fontId="1" fillId="2" borderId="0" xfId="1" applyFont="1" applyFill="1" applyProtection="1">
      <protection locked="0"/>
    </xf>
    <xf numFmtId="38" fontId="1" fillId="2" borderId="35" xfId="1" applyFont="1" applyFill="1" applyBorder="1" applyAlignment="1" applyProtection="1">
      <alignment vertical="top"/>
      <protection locked="0"/>
    </xf>
    <xf numFmtId="38" fontId="7" fillId="2" borderId="47" xfId="1" applyFont="1" applyFill="1" applyBorder="1" applyAlignment="1" applyProtection="1">
      <alignment horizontal="left" vertical="top"/>
      <protection locked="0"/>
    </xf>
    <xf numFmtId="38" fontId="7" fillId="2" borderId="13" xfId="1" applyFont="1" applyFill="1" applyBorder="1" applyAlignment="1" applyProtection="1">
      <alignment vertical="top"/>
      <protection locked="0"/>
    </xf>
    <xf numFmtId="38" fontId="1" fillId="2" borderId="17" xfId="1" applyFont="1" applyFill="1" applyBorder="1" applyProtection="1">
      <protection locked="0"/>
    </xf>
    <xf numFmtId="38" fontId="7" fillId="2" borderId="14" xfId="1" applyFont="1" applyFill="1" applyBorder="1" applyAlignment="1" applyProtection="1">
      <alignment vertical="top"/>
      <protection locked="0"/>
    </xf>
    <xf numFmtId="38" fontId="1" fillId="2" borderId="36" xfId="1" applyFont="1" applyFill="1" applyBorder="1" applyProtection="1">
      <protection locked="0"/>
    </xf>
    <xf numFmtId="38" fontId="1" fillId="2" borderId="37" xfId="1" applyFont="1" applyFill="1" applyBorder="1" applyAlignment="1" applyProtection="1">
      <alignment horizontal="center"/>
      <protection locked="0"/>
    </xf>
    <xf numFmtId="38" fontId="7" fillId="2" borderId="15" xfId="1" applyFont="1" applyFill="1" applyBorder="1" applyAlignment="1" applyProtection="1">
      <alignment horizontal="right"/>
      <protection locked="0"/>
    </xf>
    <xf numFmtId="38" fontId="1" fillId="2" borderId="16" xfId="1" applyFont="1" applyFill="1" applyBorder="1" applyProtection="1">
      <protection locked="0"/>
    </xf>
    <xf numFmtId="38" fontId="24" fillId="2" borderId="0" xfId="1" applyFont="1" applyFill="1" applyAlignment="1" applyProtection="1">
      <alignment horizontal="left" vertical="center"/>
      <protection locked="0"/>
    </xf>
    <xf numFmtId="38" fontId="21" fillId="2" borderId="37" xfId="1" applyFont="1" applyFill="1" applyBorder="1" applyAlignment="1" applyProtection="1">
      <alignment horizontal="right" vertical="center"/>
      <protection locked="0"/>
    </xf>
    <xf numFmtId="38" fontId="12" fillId="2" borderId="37" xfId="1" applyFont="1" applyFill="1" applyBorder="1" applyAlignment="1" applyProtection="1">
      <alignment horizontal="right" vertical="center"/>
    </xf>
    <xf numFmtId="38" fontId="12" fillId="2" borderId="0" xfId="1" applyFont="1" applyFill="1" applyAlignment="1" applyProtection="1">
      <alignment vertical="center"/>
      <protection locked="0"/>
    </xf>
    <xf numFmtId="38" fontId="1" fillId="2" borderId="38" xfId="1" applyFont="1" applyFill="1" applyBorder="1" applyAlignment="1" applyProtection="1">
      <alignment horizontal="center" vertical="center"/>
      <protection locked="0"/>
    </xf>
    <xf numFmtId="38" fontId="1" fillId="2" borderId="15" xfId="1" applyFont="1" applyFill="1" applyBorder="1" applyAlignment="1" applyProtection="1">
      <alignment horizontal="center" vertical="center"/>
      <protection locked="0"/>
    </xf>
    <xf numFmtId="38" fontId="1" fillId="2" borderId="19" xfId="1" applyFont="1" applyFill="1" applyBorder="1" applyAlignment="1" applyProtection="1">
      <alignment horizontal="center"/>
      <protection locked="0"/>
    </xf>
    <xf numFmtId="180" fontId="1" fillId="2" borderId="0" xfId="0" applyNumberFormat="1" applyFont="1" applyFill="1"/>
    <xf numFmtId="38" fontId="14" fillId="2" borderId="40" xfId="1" applyFont="1" applyFill="1" applyBorder="1" applyAlignment="1" applyProtection="1">
      <alignment vertical="center"/>
      <protection locked="0"/>
    </xf>
    <xf numFmtId="38" fontId="1" fillId="2" borderId="52" xfId="1" applyFont="1" applyFill="1" applyBorder="1" applyAlignment="1" applyProtection="1">
      <alignment horizontal="distributed" vertical="center"/>
      <protection locked="0"/>
    </xf>
    <xf numFmtId="38" fontId="2" fillId="2" borderId="52" xfId="1" applyFont="1" applyFill="1" applyBorder="1" applyAlignment="1" applyProtection="1">
      <alignment vertical="center"/>
      <protection locked="0"/>
    </xf>
    <xf numFmtId="38" fontId="7" fillId="2" borderId="14" xfId="1" applyFont="1" applyFill="1" applyBorder="1" applyAlignment="1" applyProtection="1">
      <alignment horizontal="left" vertical="top" wrapText="1"/>
    </xf>
    <xf numFmtId="38" fontId="1" fillId="2" borderId="40" xfId="1" applyFont="1" applyFill="1" applyBorder="1" applyAlignment="1" applyProtection="1">
      <alignment vertical="center"/>
      <protection locked="0"/>
    </xf>
    <xf numFmtId="38" fontId="2" fillId="2" borderId="41" xfId="1" applyFont="1" applyFill="1" applyBorder="1" applyAlignment="1" applyProtection="1">
      <alignment vertical="center"/>
      <protection locked="0"/>
    </xf>
    <xf numFmtId="0" fontId="7" fillId="2" borderId="23" xfId="0" applyFont="1" applyFill="1" applyBorder="1" applyAlignment="1" applyProtection="1">
      <alignment vertical="top"/>
    </xf>
    <xf numFmtId="38" fontId="7" fillId="2" borderId="23" xfId="1" applyFont="1" applyFill="1" applyBorder="1" applyAlignment="1" applyProtection="1">
      <alignment vertical="top" wrapText="1"/>
    </xf>
    <xf numFmtId="0" fontId="7" fillId="2" borderId="23" xfId="0" applyFont="1" applyFill="1" applyBorder="1" applyAlignment="1" applyProtection="1">
      <alignment vertical="top" wrapText="1"/>
    </xf>
    <xf numFmtId="38" fontId="7" fillId="2" borderId="23" xfId="1" applyFont="1" applyFill="1" applyBorder="1" applyAlignment="1" applyProtection="1">
      <alignment horizontal="left" vertical="top" wrapText="1"/>
    </xf>
    <xf numFmtId="38" fontId="4" fillId="2" borderId="32" xfId="1" applyFont="1" applyFill="1" applyBorder="1" applyAlignment="1" applyProtection="1">
      <alignment vertical="center"/>
      <protection locked="0"/>
    </xf>
    <xf numFmtId="178" fontId="1" fillId="2" borderId="44" xfId="1" applyNumberFormat="1" applyFont="1" applyFill="1" applyBorder="1" applyAlignment="1" applyProtection="1">
      <alignment horizontal="center" vertical="center"/>
    </xf>
    <xf numFmtId="178" fontId="13" fillId="2" borderId="44" xfId="1" applyNumberFormat="1" applyFont="1" applyFill="1" applyBorder="1" applyAlignment="1" applyProtection="1">
      <alignment horizontal="center" vertical="center"/>
    </xf>
    <xf numFmtId="178" fontId="1" fillId="2" borderId="46" xfId="1" applyNumberFormat="1" applyFont="1" applyFill="1" applyBorder="1" applyAlignment="1" applyProtection="1">
      <alignment vertical="center"/>
    </xf>
    <xf numFmtId="178" fontId="2" fillId="2" borderId="17" xfId="1" applyNumberFormat="1" applyFont="1" applyFill="1" applyBorder="1" applyAlignment="1" applyProtection="1">
      <alignment vertical="center"/>
    </xf>
    <xf numFmtId="178" fontId="1" fillId="2" borderId="17" xfId="1" applyNumberFormat="1" applyFont="1" applyFill="1" applyBorder="1" applyAlignment="1" applyProtection="1">
      <alignment horizontal="center" vertical="center"/>
    </xf>
    <xf numFmtId="178" fontId="13" fillId="2" borderId="17" xfId="1" applyNumberFormat="1" applyFont="1" applyFill="1" applyBorder="1" applyAlignment="1" applyProtection="1">
      <alignment horizontal="center" vertical="center"/>
    </xf>
    <xf numFmtId="178" fontId="4" fillId="2" borderId="65" xfId="1" applyNumberFormat="1" applyFont="1" applyFill="1" applyBorder="1" applyAlignment="1" applyProtection="1">
      <alignment vertical="center"/>
    </xf>
    <xf numFmtId="178" fontId="1" fillId="2" borderId="10" xfId="1" applyNumberFormat="1" applyFont="1" applyFill="1" applyBorder="1" applyAlignment="1" applyProtection="1">
      <alignment vertical="center"/>
    </xf>
    <xf numFmtId="178" fontId="4" fillId="2" borderId="11" xfId="1" applyNumberFormat="1" applyFont="1" applyFill="1" applyBorder="1" applyAlignment="1" applyProtection="1">
      <alignment vertical="center"/>
    </xf>
    <xf numFmtId="178" fontId="1" fillId="2" borderId="17" xfId="1" applyNumberFormat="1" applyFont="1" applyFill="1" applyBorder="1" applyAlignment="1" applyProtection="1">
      <alignment vertical="center"/>
    </xf>
    <xf numFmtId="38" fontId="1" fillId="2" borderId="73" xfId="1" applyFont="1" applyFill="1" applyBorder="1" applyAlignment="1" applyProtection="1">
      <alignment vertical="top" wrapText="1"/>
    </xf>
    <xf numFmtId="38" fontId="21" fillId="2" borderId="17" xfId="1" applyFont="1" applyFill="1" applyBorder="1" applyAlignment="1" applyProtection="1">
      <alignment horizontal="right" vertical="center"/>
      <protection locked="0"/>
    </xf>
    <xf numFmtId="38" fontId="12" fillId="2" borderId="17" xfId="1" applyFont="1" applyFill="1" applyBorder="1" applyAlignment="1" applyProtection="1">
      <alignment horizontal="right" vertical="center"/>
    </xf>
    <xf numFmtId="38" fontId="4" fillId="2" borderId="0" xfId="1" applyFont="1" applyFill="1" applyProtection="1">
      <protection locked="0"/>
    </xf>
    <xf numFmtId="38" fontId="14" fillId="2" borderId="39" xfId="1" applyFont="1" applyFill="1" applyBorder="1" applyAlignment="1" applyProtection="1">
      <alignment vertical="center"/>
      <protection locked="0"/>
    </xf>
    <xf numFmtId="38" fontId="1" fillId="2" borderId="34" xfId="1" applyFont="1" applyFill="1" applyBorder="1" applyProtection="1">
      <protection locked="0"/>
    </xf>
    <xf numFmtId="38" fontId="15" fillId="2" borderId="41" xfId="1" applyFont="1" applyFill="1" applyBorder="1" applyAlignment="1" applyProtection="1">
      <alignment horizontal="center" vertical="center"/>
      <protection locked="0"/>
    </xf>
    <xf numFmtId="38" fontId="4" fillId="2" borderId="23" xfId="1" applyFont="1" applyFill="1" applyBorder="1" applyProtection="1"/>
    <xf numFmtId="38" fontId="2" fillId="2" borderId="54" xfId="1" applyFont="1" applyFill="1" applyBorder="1" applyAlignment="1" applyProtection="1">
      <alignment vertical="center"/>
      <protection locked="0"/>
    </xf>
    <xf numFmtId="38" fontId="1" fillId="2" borderId="51" xfId="1" applyFont="1" applyFill="1" applyBorder="1" applyAlignment="1" applyProtection="1">
      <alignment vertical="center"/>
      <protection locked="0"/>
    </xf>
    <xf numFmtId="38" fontId="1" fillId="2" borderId="53" xfId="1" applyFont="1" applyFill="1" applyBorder="1" applyAlignment="1" applyProtection="1">
      <alignment horizontal="distributed" vertical="center"/>
      <protection locked="0"/>
    </xf>
    <xf numFmtId="38" fontId="22" fillId="2" borderId="0" xfId="1" applyFont="1" applyFill="1" applyBorder="1" applyProtection="1">
      <protection locked="0"/>
    </xf>
    <xf numFmtId="38" fontId="1" fillId="2" borderId="63" xfId="1" applyFont="1" applyFill="1" applyBorder="1" applyAlignment="1" applyProtection="1">
      <alignment vertical="center"/>
      <protection locked="0"/>
    </xf>
    <xf numFmtId="178" fontId="1" fillId="2" borderId="43" xfId="1" applyNumberFormat="1" applyFont="1" applyFill="1" applyBorder="1" applyProtection="1"/>
    <xf numFmtId="178" fontId="15" fillId="2" borderId="44" xfId="1" applyNumberFormat="1" applyFont="1" applyFill="1" applyBorder="1" applyAlignment="1" applyProtection="1">
      <alignment horizontal="center" vertical="center"/>
    </xf>
    <xf numFmtId="178" fontId="2" fillId="2" borderId="13" xfId="1" applyNumberFormat="1" applyFont="1" applyFill="1" applyBorder="1" applyAlignment="1" applyProtection="1">
      <alignment vertical="center"/>
    </xf>
    <xf numFmtId="178" fontId="16" fillId="2" borderId="17" xfId="1" applyNumberFormat="1" applyFont="1" applyFill="1" applyBorder="1" applyAlignment="1" applyProtection="1">
      <alignment horizontal="center" vertical="center"/>
    </xf>
    <xf numFmtId="178" fontId="4" fillId="2" borderId="15" xfId="1" applyNumberFormat="1" applyFont="1" applyFill="1" applyBorder="1" applyAlignment="1" applyProtection="1">
      <alignment vertical="center"/>
    </xf>
    <xf numFmtId="178" fontId="1" fillId="2" borderId="13" xfId="1" applyNumberFormat="1" applyFont="1" applyFill="1" applyBorder="1" applyAlignment="1" applyProtection="1">
      <alignment vertical="center"/>
    </xf>
    <xf numFmtId="38" fontId="4" fillId="2" borderId="16" xfId="1" applyFont="1" applyFill="1" applyBorder="1" applyProtection="1"/>
    <xf numFmtId="38" fontId="1" fillId="2" borderId="0" xfId="1" applyFont="1" applyFill="1" applyAlignment="1" applyProtection="1">
      <alignment horizontal="center"/>
    </xf>
    <xf numFmtId="38" fontId="1" fillId="2" borderId="0" xfId="1" applyFont="1" applyFill="1" applyBorder="1" applyAlignment="1" applyProtection="1">
      <alignment horizontal="center"/>
    </xf>
    <xf numFmtId="38" fontId="2" fillId="2" borderId="0" xfId="1" applyFont="1" applyFill="1" applyProtection="1"/>
    <xf numFmtId="38" fontId="1" fillId="2" borderId="0" xfId="1" applyFont="1" applyFill="1" applyAlignment="1" applyProtection="1">
      <alignment horizontal="center"/>
      <protection locked="0"/>
    </xf>
    <xf numFmtId="38" fontId="1" fillId="2" borderId="0" xfId="1" applyFont="1" applyFill="1" applyBorder="1" applyAlignment="1" applyProtection="1">
      <alignment horizontal="center"/>
      <protection locked="0"/>
    </xf>
    <xf numFmtId="38" fontId="2" fillId="2" borderId="0" xfId="1" applyFont="1" applyFill="1" applyProtection="1">
      <protection locked="0"/>
    </xf>
    <xf numFmtId="178" fontId="31" fillId="0" borderId="17" xfId="1" applyNumberFormat="1" applyFont="1" applyFill="1" applyBorder="1" applyAlignment="1" applyProtection="1">
      <alignment horizontal="center" vertical="center"/>
    </xf>
    <xf numFmtId="178" fontId="22" fillId="0" borderId="16" xfId="1" applyNumberFormat="1" applyFont="1" applyFill="1" applyBorder="1" applyProtection="1"/>
    <xf numFmtId="38" fontId="24" fillId="0" borderId="0" xfId="1" applyFont="1" applyAlignment="1" applyProtection="1">
      <alignment horizontal="left" vertical="center"/>
      <protection locked="0"/>
    </xf>
    <xf numFmtId="38" fontId="1" fillId="0" borderId="15" xfId="1" applyFont="1" applyBorder="1" applyAlignment="1" applyProtection="1">
      <alignment horizontal="center" vertical="center"/>
      <protection locked="0"/>
    </xf>
    <xf numFmtId="38" fontId="1" fillId="0" borderId="19" xfId="1" applyFont="1" applyBorder="1" applyAlignment="1" applyProtection="1">
      <alignment horizontal="center"/>
    </xf>
    <xf numFmtId="38" fontId="4" fillId="0" borderId="57" xfId="1" applyFont="1" applyBorder="1" applyAlignment="1" applyProtection="1">
      <alignment vertical="center"/>
      <protection locked="0"/>
    </xf>
    <xf numFmtId="38" fontId="4" fillId="0" borderId="68" xfId="1" applyFont="1" applyBorder="1" applyAlignment="1" applyProtection="1">
      <alignment vertical="center"/>
      <protection locked="0"/>
    </xf>
    <xf numFmtId="38" fontId="4" fillId="0" borderId="47" xfId="1" applyFont="1" applyBorder="1" applyAlignment="1" applyProtection="1">
      <alignment vertical="center"/>
      <protection locked="0"/>
    </xf>
    <xf numFmtId="38" fontId="7" fillId="0" borderId="57" xfId="1" applyFont="1" applyBorder="1" applyAlignment="1" applyProtection="1">
      <alignment horizontal="distributed" vertical="center" shrinkToFit="1"/>
      <protection locked="0"/>
    </xf>
    <xf numFmtId="38" fontId="4" fillId="0" borderId="74" xfId="1" applyFont="1" applyBorder="1" applyAlignment="1" applyProtection="1">
      <alignment horizontal="right" vertical="center"/>
      <protection locked="0"/>
    </xf>
    <xf numFmtId="38" fontId="4" fillId="0" borderId="35" xfId="1" applyFont="1" applyBorder="1" applyAlignment="1" applyProtection="1">
      <alignment vertical="center"/>
      <protection locked="0"/>
    </xf>
    <xf numFmtId="38" fontId="4" fillId="0" borderId="47" xfId="1" applyFont="1" applyBorder="1" applyAlignment="1" applyProtection="1">
      <alignment horizontal="distributed" vertical="center"/>
      <protection locked="0"/>
    </xf>
    <xf numFmtId="38" fontId="4" fillId="0" borderId="75" xfId="1" applyFont="1" applyBorder="1" applyAlignment="1" applyProtection="1">
      <alignment horizontal="right" vertical="center"/>
      <protection locked="0"/>
    </xf>
    <xf numFmtId="38" fontId="4" fillId="0" borderId="59" xfId="1" applyFont="1" applyBorder="1" applyAlignment="1" applyProtection="1">
      <alignment vertical="center"/>
      <protection locked="0"/>
    </xf>
    <xf numFmtId="38" fontId="7" fillId="0" borderId="23" xfId="1" applyFont="1" applyBorder="1" applyAlignment="1" applyProtection="1">
      <alignment horizontal="left" vertical="center" shrinkToFit="1"/>
    </xf>
    <xf numFmtId="38" fontId="4" fillId="0" borderId="41" xfId="1" applyFont="1" applyBorder="1" applyAlignment="1" applyProtection="1">
      <alignment vertical="center"/>
      <protection locked="0"/>
    </xf>
    <xf numFmtId="38" fontId="4" fillId="0" borderId="25" xfId="1" applyFont="1" applyBorder="1" applyAlignment="1" applyProtection="1">
      <alignment vertical="center"/>
      <protection locked="0"/>
    </xf>
    <xf numFmtId="38" fontId="7" fillId="0" borderId="41" xfId="1" applyFont="1" applyBorder="1" applyAlignment="1" applyProtection="1">
      <alignment horizontal="distributed" vertical="center" shrinkToFit="1"/>
      <protection locked="0"/>
    </xf>
    <xf numFmtId="38" fontId="4" fillId="0" borderId="34" xfId="1" applyFont="1" applyBorder="1" applyAlignment="1" applyProtection="1">
      <alignment horizontal="right" vertical="center"/>
      <protection locked="0"/>
    </xf>
    <xf numFmtId="38" fontId="4" fillId="0" borderId="54" xfId="1" applyFont="1" applyBorder="1" applyAlignment="1" applyProtection="1">
      <alignment vertical="center"/>
      <protection locked="0"/>
    </xf>
    <xf numFmtId="38" fontId="7" fillId="0" borderId="23" xfId="1" applyFont="1" applyBorder="1" applyAlignment="1" applyProtection="1">
      <alignment horizontal="right"/>
    </xf>
    <xf numFmtId="38" fontId="7" fillId="0" borderId="23" xfId="1" applyFont="1" applyBorder="1" applyProtection="1"/>
    <xf numFmtId="38" fontId="4" fillId="0" borderId="53" xfId="1" applyFont="1" applyBorder="1" applyAlignment="1" applyProtection="1">
      <alignment vertical="center"/>
      <protection locked="0"/>
    </xf>
    <xf numFmtId="38" fontId="4" fillId="0" borderId="21" xfId="1" applyFont="1" applyBorder="1" applyAlignment="1" applyProtection="1">
      <alignment vertical="center"/>
      <protection locked="0"/>
    </xf>
    <xf numFmtId="38" fontId="7" fillId="0" borderId="53" xfId="1" applyFont="1" applyBorder="1" applyAlignment="1" applyProtection="1">
      <alignment horizontal="distributed" vertical="center" shrinkToFit="1"/>
      <protection locked="0"/>
    </xf>
    <xf numFmtId="38" fontId="4" fillId="0" borderId="76" xfId="1" applyFont="1" applyBorder="1" applyAlignment="1" applyProtection="1">
      <alignment horizontal="right" vertical="center"/>
      <protection locked="0"/>
    </xf>
    <xf numFmtId="38" fontId="4" fillId="0" borderId="77" xfId="1" applyFont="1" applyBorder="1" applyAlignment="1" applyProtection="1">
      <alignment vertical="center"/>
      <protection locked="0"/>
    </xf>
    <xf numFmtId="38" fontId="4" fillId="2" borderId="53" xfId="1" applyFont="1" applyFill="1" applyBorder="1" applyAlignment="1" applyProtection="1">
      <alignment horizontal="distributed" vertical="center"/>
      <protection locked="0"/>
    </xf>
    <xf numFmtId="38" fontId="4" fillId="2" borderId="76" xfId="1" applyFont="1" applyFill="1" applyBorder="1" applyAlignment="1" applyProtection="1">
      <alignment horizontal="right" vertical="center"/>
      <protection locked="0"/>
    </xf>
    <xf numFmtId="38" fontId="4" fillId="0" borderId="53" xfId="1" applyFont="1" applyBorder="1" applyAlignment="1" applyProtection="1">
      <alignment horizontal="distributed" vertical="center"/>
      <protection locked="0"/>
    </xf>
    <xf numFmtId="38" fontId="4" fillId="0" borderId="62" xfId="1" applyFont="1" applyBorder="1" applyAlignment="1" applyProtection="1">
      <alignment vertical="center"/>
      <protection locked="0"/>
    </xf>
    <xf numFmtId="178" fontId="4" fillId="0" borderId="17" xfId="1" applyNumberFormat="1" applyFont="1" applyBorder="1" applyAlignment="1" applyProtection="1">
      <alignment vertical="center"/>
    </xf>
    <xf numFmtId="178" fontId="1" fillId="0" borderId="17" xfId="1" applyNumberFormat="1" applyFont="1" applyBorder="1" applyAlignment="1" applyProtection="1">
      <alignment vertical="center"/>
    </xf>
    <xf numFmtId="178" fontId="1" fillId="0" borderId="13" xfId="1" applyNumberFormat="1" applyFont="1" applyBorder="1" applyAlignment="1" applyProtection="1">
      <alignment vertical="center"/>
    </xf>
    <xf numFmtId="178" fontId="1" fillId="0" borderId="17" xfId="1" applyNumberFormat="1" applyFont="1" applyBorder="1" applyAlignment="1" applyProtection="1">
      <alignment horizontal="center" vertical="center"/>
    </xf>
    <xf numFmtId="178" fontId="4" fillId="0" borderId="65" xfId="1" applyNumberFormat="1" applyFont="1" applyBorder="1" applyAlignment="1" applyProtection="1">
      <alignment vertical="center"/>
    </xf>
    <xf numFmtId="178" fontId="1" fillId="0" borderId="10" xfId="1" applyNumberFormat="1" applyFont="1" applyBorder="1" applyAlignment="1" applyProtection="1">
      <alignment vertical="center"/>
    </xf>
    <xf numFmtId="178" fontId="7" fillId="0" borderId="16" xfId="1" applyNumberFormat="1" applyFont="1" applyBorder="1" applyProtection="1"/>
    <xf numFmtId="38" fontId="7" fillId="2" borderId="47" xfId="1" applyFont="1" applyFill="1" applyBorder="1" applyAlignment="1" applyProtection="1">
      <alignment vertical="top"/>
      <protection locked="0"/>
    </xf>
    <xf numFmtId="38" fontId="12" fillId="2" borderId="0" xfId="1" applyFont="1" applyFill="1" applyAlignment="1" applyProtection="1">
      <alignment horizontal="right" vertical="center"/>
      <protection locked="0"/>
    </xf>
    <xf numFmtId="38" fontId="12" fillId="2" borderId="0" xfId="1" applyFont="1" applyFill="1" applyProtection="1">
      <protection locked="0"/>
    </xf>
    <xf numFmtId="38" fontId="12" fillId="2" borderId="0" xfId="1" applyFont="1" applyFill="1" applyAlignment="1" applyProtection="1">
      <alignment horizontal="right" vertical="center"/>
    </xf>
    <xf numFmtId="38" fontId="1" fillId="2" borderId="19" xfId="1" applyFont="1" applyFill="1" applyBorder="1" applyAlignment="1" applyProtection="1">
      <alignment horizontal="center"/>
    </xf>
    <xf numFmtId="0" fontId="1" fillId="2" borderId="0" xfId="1" applyNumberFormat="1" applyFont="1" applyFill="1" applyProtection="1">
      <protection locked="0"/>
    </xf>
    <xf numFmtId="38" fontId="1" fillId="2" borderId="39" xfId="1" applyFont="1" applyFill="1" applyBorder="1" applyProtection="1">
      <protection locked="0"/>
    </xf>
    <xf numFmtId="38" fontId="7" fillId="2" borderId="41" xfId="1" applyFont="1" applyFill="1" applyBorder="1" applyAlignment="1" applyProtection="1">
      <alignment horizontal="distributed" vertical="center" shrinkToFit="1"/>
      <protection locked="0"/>
    </xf>
    <xf numFmtId="38" fontId="1" fillId="2" borderId="40" xfId="1" applyFont="1" applyFill="1" applyBorder="1" applyProtection="1">
      <protection locked="0"/>
    </xf>
    <xf numFmtId="38" fontId="18" fillId="2" borderId="41" xfId="1" applyFont="1" applyFill="1" applyBorder="1" applyAlignment="1" applyProtection="1">
      <alignment horizontal="distributed" vertical="center"/>
      <protection locked="0"/>
    </xf>
    <xf numFmtId="38" fontId="4" fillId="2" borderId="41" xfId="1" applyFont="1" applyFill="1" applyBorder="1" applyAlignment="1" applyProtection="1">
      <alignment horizontal="center" vertical="center" shrinkToFit="1"/>
      <protection locked="0"/>
    </xf>
    <xf numFmtId="38" fontId="7" fillId="2" borderId="23" xfId="1" applyFont="1" applyFill="1" applyBorder="1" applyAlignment="1" applyProtection="1">
      <alignment horizontal="left"/>
    </xf>
    <xf numFmtId="38" fontId="1" fillId="2" borderId="42" xfId="1" applyFont="1" applyFill="1" applyBorder="1" applyProtection="1">
      <protection locked="0"/>
    </xf>
    <xf numFmtId="38" fontId="1" fillId="2" borderId="61" xfId="1" applyFont="1" applyFill="1" applyBorder="1" applyAlignment="1" applyProtection="1">
      <alignment horizontal="distributed" vertical="center"/>
      <protection locked="0"/>
    </xf>
    <xf numFmtId="38" fontId="13" fillId="2" borderId="61" xfId="1" applyFont="1" applyFill="1" applyBorder="1" applyAlignment="1" applyProtection="1">
      <alignment horizontal="center" vertical="center"/>
      <protection locked="0"/>
    </xf>
    <xf numFmtId="38" fontId="1" fillId="2" borderId="62" xfId="1" applyFont="1" applyFill="1" applyBorder="1" applyAlignment="1" applyProtection="1">
      <alignment vertical="center"/>
      <protection locked="0"/>
    </xf>
    <xf numFmtId="38" fontId="4" fillId="2" borderId="61" xfId="1" applyFont="1" applyFill="1" applyBorder="1" applyAlignment="1" applyProtection="1">
      <alignment vertical="center"/>
      <protection locked="0"/>
    </xf>
    <xf numFmtId="38" fontId="4" fillId="2" borderId="62" xfId="1" applyFont="1" applyFill="1" applyBorder="1" applyAlignment="1" applyProtection="1">
      <alignment vertical="center"/>
      <protection locked="0"/>
    </xf>
    <xf numFmtId="38" fontId="4" fillId="2" borderId="70" xfId="1" applyFont="1" applyFill="1" applyBorder="1" applyAlignment="1" applyProtection="1">
      <alignment vertical="center"/>
      <protection locked="0"/>
    </xf>
    <xf numFmtId="38" fontId="4" fillId="2" borderId="61" xfId="1" applyFont="1" applyFill="1" applyBorder="1" applyAlignment="1" applyProtection="1">
      <alignment horizontal="distributed" vertical="center"/>
      <protection locked="0"/>
    </xf>
    <xf numFmtId="38" fontId="4" fillId="2" borderId="71" xfId="1" applyFont="1" applyFill="1" applyBorder="1" applyAlignment="1" applyProtection="1">
      <alignment vertical="center"/>
      <protection locked="0"/>
    </xf>
    <xf numFmtId="38" fontId="22" fillId="2" borderId="23" xfId="1" applyFont="1" applyFill="1" applyBorder="1" applyProtection="1"/>
    <xf numFmtId="178" fontId="1" fillId="2" borderId="45" xfId="1" applyNumberFormat="1" applyFont="1" applyFill="1" applyBorder="1" applyAlignment="1" applyProtection="1">
      <alignment vertical="center"/>
    </xf>
    <xf numFmtId="178" fontId="4" fillId="2" borderId="17" xfId="1" applyNumberFormat="1" applyFont="1" applyFill="1" applyBorder="1" applyAlignment="1" applyProtection="1">
      <alignment vertical="center"/>
    </xf>
    <xf numFmtId="178" fontId="22" fillId="2" borderId="16" xfId="1" applyNumberFormat="1" applyFont="1" applyFill="1" applyBorder="1" applyProtection="1"/>
    <xf numFmtId="178" fontId="1" fillId="2" borderId="0" xfId="1" applyNumberFormat="1" applyFont="1" applyFill="1" applyProtection="1"/>
    <xf numFmtId="38" fontId="7" fillId="2" borderId="14" xfId="1" applyFont="1" applyFill="1" applyBorder="1" applyAlignment="1" applyProtection="1">
      <alignment horizontal="left" vertical="center" shrinkToFit="1"/>
    </xf>
    <xf numFmtId="38" fontId="1" fillId="2" borderId="40" xfId="1" applyFont="1" applyFill="1" applyBorder="1" applyAlignment="1" applyProtection="1">
      <alignment horizontal="center"/>
      <protection locked="0"/>
    </xf>
    <xf numFmtId="0" fontId="7" fillId="2" borderId="41" xfId="1" applyNumberFormat="1" applyFont="1" applyFill="1" applyBorder="1" applyAlignment="1" applyProtection="1">
      <alignment horizontal="distributed" vertical="center" shrinkToFit="1"/>
      <protection locked="0"/>
    </xf>
    <xf numFmtId="0" fontId="4" fillId="2" borderId="41" xfId="1" applyNumberFormat="1" applyFont="1" applyFill="1" applyBorder="1" applyAlignment="1" applyProtection="1">
      <alignment horizontal="distributed" vertical="center"/>
      <protection locked="0"/>
    </xf>
    <xf numFmtId="38" fontId="7" fillId="2" borderId="23" xfId="1" applyFont="1" applyFill="1" applyBorder="1" applyAlignment="1" applyProtection="1">
      <alignment vertical="center"/>
    </xf>
    <xf numFmtId="38" fontId="7" fillId="2" borderId="23" xfId="1" applyFont="1" applyFill="1" applyBorder="1" applyAlignment="1" applyProtection="1">
      <alignment vertical="center" wrapText="1"/>
    </xf>
    <xf numFmtId="0" fontId="7" fillId="2" borderId="41" xfId="1" applyNumberFormat="1" applyFont="1" applyFill="1" applyBorder="1" applyAlignment="1" applyProtection="1">
      <alignment horizontal="distributed" vertical="center"/>
      <protection locked="0"/>
    </xf>
    <xf numFmtId="38" fontId="7" fillId="2" borderId="0" xfId="1" applyFont="1" applyFill="1" applyProtection="1">
      <protection locked="0"/>
    </xf>
    <xf numFmtId="38" fontId="1" fillId="2" borderId="23" xfId="1" applyFont="1" applyFill="1" applyBorder="1" applyAlignment="1" applyProtection="1">
      <alignment vertical="top"/>
    </xf>
    <xf numFmtId="178" fontId="7" fillId="2" borderId="16" xfId="1" applyNumberFormat="1" applyFont="1" applyFill="1" applyBorder="1" applyProtection="1"/>
    <xf numFmtId="38" fontId="1" fillId="2" borderId="23" xfId="1" applyFont="1" applyFill="1" applyBorder="1" applyProtection="1"/>
    <xf numFmtId="38" fontId="1" fillId="2" borderId="23" xfId="1" applyFont="1" applyFill="1" applyBorder="1" applyAlignment="1" applyProtection="1">
      <alignment vertical="top" wrapText="1"/>
    </xf>
    <xf numFmtId="178" fontId="1" fillId="2" borderId="16" xfId="1" applyNumberFormat="1" applyFont="1" applyFill="1" applyBorder="1" applyProtection="1"/>
    <xf numFmtId="38" fontId="7" fillId="2" borderId="23" xfId="1" applyFont="1" applyFill="1" applyBorder="1" applyAlignment="1" applyProtection="1">
      <alignment horizontal="right"/>
    </xf>
    <xf numFmtId="38" fontId="7" fillId="2" borderId="23" xfId="1" applyFont="1" applyFill="1" applyBorder="1" applyAlignment="1" applyProtection="1">
      <alignment shrinkToFit="1"/>
    </xf>
    <xf numFmtId="38" fontId="7" fillId="2" borderId="41" xfId="1" applyFont="1" applyFill="1" applyBorder="1" applyAlignment="1" applyProtection="1">
      <alignment horizontal="center" vertical="center" shrinkToFit="1"/>
      <protection locked="0"/>
    </xf>
    <xf numFmtId="38" fontId="15" fillId="2" borderId="61" xfId="1" applyFont="1" applyFill="1" applyBorder="1" applyAlignment="1" applyProtection="1">
      <alignment horizontal="center" vertical="center"/>
      <protection locked="0"/>
    </xf>
    <xf numFmtId="38" fontId="7" fillId="2" borderId="23" xfId="1" applyFont="1" applyFill="1" applyBorder="1" applyAlignment="1" applyProtection="1">
      <alignment vertical="center" shrinkToFit="1"/>
    </xf>
    <xf numFmtId="38" fontId="7" fillId="2" borderId="23" xfId="1" applyFont="1" applyFill="1" applyBorder="1" applyAlignment="1" applyProtection="1">
      <alignment horizontal="right" vertical="top" wrapText="1"/>
    </xf>
    <xf numFmtId="38" fontId="1" fillId="2" borderId="78" xfId="1" applyFont="1" applyFill="1" applyBorder="1" applyAlignment="1" applyProtection="1">
      <alignment horizontal="center" vertical="center"/>
      <protection locked="0"/>
    </xf>
    <xf numFmtId="38" fontId="1" fillId="2" borderId="14" xfId="1" applyFont="1" applyFill="1" applyBorder="1" applyProtection="1"/>
    <xf numFmtId="38" fontId="1" fillId="2" borderId="3" xfId="1" applyFont="1" applyFill="1" applyBorder="1" applyAlignment="1" applyProtection="1">
      <alignment vertical="center"/>
      <protection locked="0"/>
    </xf>
    <xf numFmtId="38" fontId="4" fillId="2" borderId="69" xfId="1" applyFont="1" applyFill="1" applyBorder="1" applyAlignment="1" applyProtection="1">
      <alignment vertical="center"/>
      <protection locked="0"/>
    </xf>
    <xf numFmtId="38" fontId="13" fillId="2" borderId="25" xfId="1" applyFont="1" applyFill="1" applyBorder="1" applyAlignment="1" applyProtection="1">
      <alignment vertical="center"/>
      <protection locked="0"/>
    </xf>
    <xf numFmtId="38" fontId="1" fillId="2" borderId="41" xfId="1" applyFont="1" applyFill="1" applyBorder="1" applyProtection="1">
      <protection locked="0"/>
    </xf>
    <xf numFmtId="38" fontId="17" fillId="2" borderId="41" xfId="1" applyFont="1" applyFill="1" applyBorder="1" applyAlignment="1" applyProtection="1">
      <alignment vertical="center"/>
      <protection locked="0"/>
    </xf>
    <xf numFmtId="38" fontId="13" fillId="2" borderId="62" xfId="1" applyFont="1" applyFill="1" applyBorder="1" applyAlignment="1" applyProtection="1">
      <alignment vertical="center"/>
      <protection locked="0"/>
    </xf>
    <xf numFmtId="38" fontId="1" fillId="2" borderId="39" xfId="1" applyFont="1" applyFill="1" applyBorder="1" applyAlignment="1" applyProtection="1">
      <alignment horizontal="center"/>
      <protection locked="0"/>
    </xf>
    <xf numFmtId="38" fontId="1" fillId="2" borderId="56" xfId="1" applyFont="1" applyFill="1" applyBorder="1" applyAlignment="1" applyProtection="1">
      <alignment horizontal="center"/>
      <protection locked="0"/>
    </xf>
    <xf numFmtId="38" fontId="1" fillId="2" borderId="57" xfId="1" applyFont="1" applyFill="1" applyBorder="1" applyAlignment="1" applyProtection="1">
      <alignment horizontal="distributed" vertical="center"/>
      <protection locked="0"/>
    </xf>
    <xf numFmtId="38" fontId="13" fillId="2" borderId="57" xfId="1" applyFont="1" applyFill="1" applyBorder="1" applyAlignment="1" applyProtection="1">
      <alignment horizontal="center" vertical="center"/>
      <protection locked="0"/>
    </xf>
    <xf numFmtId="38" fontId="1" fillId="2" borderId="30" xfId="1" applyFont="1" applyFill="1" applyBorder="1" applyAlignment="1" applyProtection="1">
      <alignment vertical="center"/>
      <protection locked="0"/>
    </xf>
    <xf numFmtId="38" fontId="13" fillId="2" borderId="30" xfId="1" applyFont="1" applyFill="1" applyBorder="1" applyAlignment="1" applyProtection="1">
      <alignment horizontal="center" vertical="center"/>
      <protection locked="0"/>
    </xf>
    <xf numFmtId="38" fontId="1" fillId="2" borderId="42" xfId="1" applyFont="1" applyFill="1" applyBorder="1" applyAlignment="1" applyProtection="1">
      <alignment horizontal="center"/>
      <protection locked="0"/>
    </xf>
    <xf numFmtId="178" fontId="15" fillId="2" borderId="17" xfId="1" applyNumberFormat="1" applyFont="1" applyFill="1" applyBorder="1" applyAlignment="1" applyProtection="1">
      <alignment horizontal="center" vertical="center"/>
    </xf>
    <xf numFmtId="38" fontId="1" fillId="2" borderId="25" xfId="1" applyFont="1" applyFill="1" applyBorder="1" applyProtection="1">
      <protection locked="0"/>
    </xf>
    <xf numFmtId="38" fontId="1" fillId="2" borderId="41" xfId="1" applyFont="1" applyFill="1" applyBorder="1" applyAlignment="1" applyProtection="1">
      <alignment horizontal="distributed"/>
      <protection locked="0"/>
    </xf>
    <xf numFmtId="38" fontId="1" fillId="2" borderId="41" xfId="1" applyFont="1" applyFill="1" applyBorder="1" applyAlignment="1" applyProtection="1">
      <alignment horizontal="center"/>
      <protection locked="0"/>
    </xf>
    <xf numFmtId="38" fontId="13" fillId="2" borderId="30" xfId="1" applyFont="1" applyFill="1" applyBorder="1" applyAlignment="1" applyProtection="1">
      <alignment vertical="center"/>
      <protection locked="0"/>
    </xf>
    <xf numFmtId="38" fontId="7" fillId="2" borderId="23" xfId="1" applyFont="1" applyFill="1" applyBorder="1" applyAlignment="1" applyProtection="1">
      <alignment vertical="top" shrinkToFit="1"/>
    </xf>
    <xf numFmtId="38" fontId="4" fillId="2" borderId="57" xfId="1" applyFont="1" applyFill="1" applyBorder="1" applyAlignment="1" applyProtection="1">
      <alignment vertical="center"/>
      <protection locked="0"/>
    </xf>
    <xf numFmtId="38" fontId="4" fillId="2" borderId="30" xfId="1" applyFont="1" applyFill="1" applyBorder="1" applyAlignment="1" applyProtection="1">
      <alignment vertical="center"/>
      <protection locked="0"/>
    </xf>
    <xf numFmtId="38" fontId="4" fillId="2" borderId="79" xfId="1" applyFont="1" applyFill="1" applyBorder="1" applyAlignment="1" applyProtection="1">
      <alignment vertical="center"/>
      <protection locked="0"/>
    </xf>
    <xf numFmtId="38" fontId="4" fillId="2" borderId="57" xfId="1" applyFont="1" applyFill="1" applyBorder="1" applyAlignment="1" applyProtection="1">
      <alignment horizontal="distributed" vertical="center"/>
      <protection locked="0"/>
    </xf>
    <xf numFmtId="38" fontId="4" fillId="2" borderId="74" xfId="1" applyFont="1" applyFill="1" applyBorder="1" applyAlignment="1" applyProtection="1">
      <alignment vertical="center"/>
      <protection locked="0"/>
    </xf>
    <xf numFmtId="38" fontId="4" fillId="2" borderId="0" xfId="1" applyFont="1" applyFill="1" applyBorder="1" applyAlignment="1" applyProtection="1">
      <alignment vertical="center"/>
      <protection locked="0"/>
    </xf>
    <xf numFmtId="38" fontId="4" fillId="2" borderId="40" xfId="1" applyFont="1" applyFill="1" applyBorder="1" applyAlignment="1" applyProtection="1">
      <alignment vertical="center"/>
      <protection locked="0"/>
    </xf>
    <xf numFmtId="38" fontId="1" fillId="2" borderId="56" xfId="1" applyFont="1" applyFill="1" applyBorder="1" applyAlignment="1" applyProtection="1">
      <alignment horizontal="center" vertical="center"/>
      <protection locked="0"/>
    </xf>
    <xf numFmtId="38" fontId="1" fillId="2" borderId="42" xfId="1" applyFont="1" applyFill="1" applyBorder="1" applyAlignment="1" applyProtection="1">
      <alignment horizontal="center" vertical="center"/>
      <protection locked="0"/>
    </xf>
    <xf numFmtId="178" fontId="1" fillId="2" borderId="43" xfId="1" applyNumberFormat="1" applyFont="1" applyFill="1" applyBorder="1" applyAlignment="1" applyProtection="1">
      <alignment horizontal="center" vertical="center"/>
    </xf>
    <xf numFmtId="38" fontId="1" fillId="2" borderId="54" xfId="1" applyFont="1" applyFill="1" applyBorder="1" applyAlignment="1" applyProtection="1">
      <alignment vertical="center"/>
      <protection locked="0"/>
    </xf>
    <xf numFmtId="38" fontId="1" fillId="2" borderId="79" xfId="1" applyFont="1" applyFill="1" applyBorder="1" applyAlignment="1" applyProtection="1">
      <alignment vertical="center"/>
      <protection locked="0"/>
    </xf>
    <xf numFmtId="38" fontId="1" fillId="2" borderId="70" xfId="1" applyFont="1" applyFill="1" applyBorder="1" applyAlignment="1" applyProtection="1">
      <alignment vertical="center"/>
      <protection locked="0"/>
    </xf>
    <xf numFmtId="178" fontId="4" fillId="2" borderId="72" xfId="1" applyNumberFormat="1" applyFont="1" applyFill="1" applyBorder="1" applyAlignment="1" applyProtection="1">
      <alignment horizontal="right" vertical="center"/>
    </xf>
    <xf numFmtId="38" fontId="4" fillId="0" borderId="34" xfId="1" applyFont="1" applyFill="1" applyBorder="1" applyAlignment="1" applyProtection="1">
      <alignment horizontal="center"/>
      <protection locked="0"/>
    </xf>
    <xf numFmtId="38" fontId="4" fillId="0" borderId="34" xfId="1" applyFont="1" applyFill="1" applyBorder="1" applyAlignment="1" applyProtection="1">
      <alignment horizontal="left" vertical="center"/>
      <protection locked="0"/>
    </xf>
    <xf numFmtId="38" fontId="4" fillId="0" borderId="71" xfId="1" applyFont="1" applyFill="1" applyBorder="1" applyAlignment="1" applyProtection="1">
      <alignment horizontal="left" vertical="center"/>
      <protection locked="0"/>
    </xf>
    <xf numFmtId="38" fontId="4" fillId="0" borderId="71" xfId="1" applyFont="1" applyFill="1" applyBorder="1" applyAlignment="1" applyProtection="1">
      <alignment horizontal="right" vertical="center"/>
      <protection locked="0"/>
    </xf>
    <xf numFmtId="38" fontId="17" fillId="0" borderId="34" xfId="1" applyFont="1" applyFill="1" applyBorder="1" applyAlignment="1" applyProtection="1">
      <alignment horizontal="right" vertical="center"/>
      <protection locked="0"/>
    </xf>
    <xf numFmtId="178" fontId="4" fillId="0" borderId="72" xfId="1" applyNumberFormat="1" applyFont="1" applyBorder="1" applyAlignment="1" applyProtection="1">
      <alignment horizontal="right" vertical="center"/>
    </xf>
    <xf numFmtId="38" fontId="4" fillId="2" borderId="71" xfId="1" applyFont="1" applyFill="1" applyBorder="1" applyAlignment="1" applyProtection="1">
      <alignment horizontal="right" vertical="center"/>
      <protection locked="0"/>
    </xf>
    <xf numFmtId="38" fontId="17" fillId="2" borderId="34" xfId="1" applyFont="1" applyFill="1" applyBorder="1" applyAlignment="1" applyProtection="1">
      <alignment horizontal="right" vertical="center"/>
      <protection locked="0"/>
    </xf>
    <xf numFmtId="38" fontId="4" fillId="2" borderId="74" xfId="1" applyFont="1" applyFill="1" applyBorder="1" applyAlignment="1" applyProtection="1">
      <alignment horizontal="right"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38" fontId="2" fillId="2" borderId="13" xfId="1" applyFont="1" applyFill="1" applyBorder="1" applyProtection="1">
      <protection locked="0"/>
    </xf>
    <xf numFmtId="38" fontId="2" fillId="0" borderId="13" xfId="1" applyFont="1" applyFill="1" applyBorder="1" applyProtection="1">
      <protection locked="0"/>
    </xf>
    <xf numFmtId="38" fontId="1" fillId="0" borderId="13" xfId="1" applyFont="1" applyFill="1" applyBorder="1" applyProtection="1">
      <protection locked="0"/>
    </xf>
    <xf numFmtId="38" fontId="1" fillId="0" borderId="13" xfId="1" applyFont="1" applyBorder="1" applyProtection="1">
      <protection locked="0"/>
    </xf>
    <xf numFmtId="38" fontId="1" fillId="2" borderId="13" xfId="1" applyFont="1" applyFill="1" applyBorder="1" applyProtection="1">
      <protection locked="0"/>
    </xf>
    <xf numFmtId="38" fontId="1" fillId="2" borderId="13" xfId="1" applyFont="1" applyFill="1" applyBorder="1" applyAlignment="1" applyProtection="1">
      <alignment vertical="top"/>
      <protection locked="0"/>
    </xf>
    <xf numFmtId="38" fontId="7" fillId="2" borderId="23" xfId="1" applyFont="1" applyFill="1" applyBorder="1" applyAlignment="1" applyProtection="1">
      <alignment vertical="top" wrapText="1"/>
    </xf>
    <xf numFmtId="38" fontId="4" fillId="2" borderId="41" xfId="1" applyFont="1" applyFill="1" applyBorder="1" applyAlignment="1" applyProtection="1">
      <alignment horizontal="distributed" vertical="center" shrinkToFit="1"/>
      <protection locked="0"/>
    </xf>
    <xf numFmtId="38" fontId="25" fillId="2" borderId="41" xfId="1" applyFont="1" applyFill="1" applyBorder="1" applyAlignment="1" applyProtection="1">
      <alignment horizontal="center" vertical="center"/>
      <protection locked="0"/>
    </xf>
    <xf numFmtId="38" fontId="25" fillId="2" borderId="59" xfId="1" applyFont="1" applyFill="1" applyBorder="1" applyAlignment="1" applyProtection="1">
      <alignment horizontal="center" vertical="center"/>
      <protection locked="0"/>
    </xf>
    <xf numFmtId="38" fontId="25" fillId="2" borderId="25" xfId="1" applyFont="1" applyFill="1" applyBorder="1" applyAlignment="1" applyProtection="1">
      <alignment horizontal="center" vertical="center"/>
      <protection locked="0"/>
    </xf>
    <xf numFmtId="38" fontId="25" fillId="2" borderId="25" xfId="1" applyFont="1" applyFill="1" applyBorder="1" applyAlignment="1" applyProtection="1">
      <alignment vertical="center"/>
      <protection locked="0"/>
    </xf>
    <xf numFmtId="38" fontId="4" fillId="2" borderId="25" xfId="1" applyFont="1" applyFill="1" applyBorder="1" applyAlignment="1" applyProtection="1">
      <alignment horizontal="center" vertical="center"/>
      <protection locked="0"/>
    </xf>
    <xf numFmtId="38" fontId="25" fillId="2" borderId="57" xfId="1" applyFont="1" applyFill="1" applyBorder="1" applyAlignment="1" applyProtection="1">
      <alignment horizontal="center" vertical="center"/>
      <protection locked="0"/>
    </xf>
    <xf numFmtId="38" fontId="25" fillId="2" borderId="30" xfId="1" applyFont="1" applyFill="1" applyBorder="1" applyAlignment="1" applyProtection="1">
      <alignment horizontal="center" vertical="center"/>
      <protection locked="0"/>
    </xf>
    <xf numFmtId="38" fontId="25" fillId="2" borderId="62" xfId="1" applyFont="1" applyFill="1" applyBorder="1" applyAlignment="1" applyProtection="1">
      <alignment horizontal="center" vertical="center"/>
      <protection locked="0"/>
    </xf>
    <xf numFmtId="38" fontId="7" fillId="2" borderId="23" xfId="1" applyFont="1" applyFill="1" applyBorder="1" applyAlignment="1" applyProtection="1">
      <alignment horizontal="left" vertical="top" wrapText="1"/>
    </xf>
    <xf numFmtId="38" fontId="7" fillId="2" borderId="14" xfId="1" applyFont="1" applyFill="1" applyBorder="1" applyAlignment="1" applyProtection="1">
      <alignment horizontal="left" vertical="top" wrapText="1"/>
    </xf>
    <xf numFmtId="178" fontId="1" fillId="2" borderId="80" xfId="1" applyNumberFormat="1" applyFont="1" applyFill="1" applyBorder="1" applyAlignment="1" applyProtection="1">
      <alignment vertical="center"/>
    </xf>
    <xf numFmtId="38" fontId="1" fillId="2" borderId="56" xfId="1" applyFont="1" applyFill="1" applyBorder="1" applyAlignment="1" applyProtection="1">
      <alignment vertical="center"/>
      <protection locked="0"/>
    </xf>
    <xf numFmtId="178" fontId="1" fillId="2" borderId="42" xfId="1" applyNumberFormat="1" applyFont="1" applyFill="1" applyBorder="1" applyAlignment="1" applyProtection="1">
      <alignment vertical="center"/>
    </xf>
    <xf numFmtId="38" fontId="2" fillId="2" borderId="41" xfId="1" applyFont="1" applyFill="1" applyBorder="1" applyAlignment="1" applyProtection="1">
      <alignment horizontal="distributed" vertical="center"/>
      <protection locked="0"/>
    </xf>
    <xf numFmtId="38" fontId="22" fillId="2" borderId="41" xfId="1" applyFont="1" applyFill="1" applyBorder="1" applyAlignment="1" applyProtection="1">
      <alignment horizontal="distributed" vertical="center"/>
      <protection locked="0"/>
    </xf>
    <xf numFmtId="180" fontId="0" fillId="2" borderId="0" xfId="0" applyNumberFormat="1" applyFill="1" applyBorder="1"/>
    <xf numFmtId="38" fontId="1" fillId="2" borderId="10" xfId="1" applyFont="1" applyFill="1" applyBorder="1" applyAlignment="1" applyProtection="1">
      <alignment horizontal="center" vertical="center"/>
      <protection locked="0"/>
    </xf>
    <xf numFmtId="38" fontId="7" fillId="2" borderId="23" xfId="1" applyFont="1" applyFill="1" applyBorder="1" applyAlignment="1" applyProtection="1">
      <alignment horizontal="left" vertical="top" wrapText="1"/>
    </xf>
    <xf numFmtId="38" fontId="7" fillId="2" borderId="23" xfId="1" applyFont="1" applyFill="1" applyBorder="1" applyAlignment="1" applyProtection="1">
      <alignment horizontal="left" vertical="center" wrapText="1"/>
    </xf>
    <xf numFmtId="38" fontId="7" fillId="2" borderId="23" xfId="1" applyFont="1" applyFill="1" applyBorder="1" applyAlignment="1" applyProtection="1">
      <alignment horizontal="left" vertical="top" wrapText="1"/>
    </xf>
    <xf numFmtId="38" fontId="7" fillId="2" borderId="23" xfId="1" applyFont="1" applyFill="1" applyBorder="1" applyAlignment="1" applyProtection="1">
      <alignment vertical="top" wrapText="1"/>
    </xf>
    <xf numFmtId="38" fontId="1" fillId="2" borderId="23" xfId="1" applyFont="1" applyFill="1" applyBorder="1" applyAlignment="1" applyProtection="1">
      <alignment vertical="top" wrapText="1"/>
    </xf>
    <xf numFmtId="38" fontId="7" fillId="2" borderId="23" xfId="1" applyFont="1" applyFill="1" applyBorder="1" applyAlignment="1" applyProtection="1">
      <alignment wrapText="1"/>
    </xf>
    <xf numFmtId="38" fontId="7" fillId="2" borderId="14" xfId="1" applyFont="1" applyFill="1" applyBorder="1" applyAlignment="1" applyProtection="1">
      <alignment vertical="top" wrapText="1"/>
    </xf>
    <xf numFmtId="38" fontId="7" fillId="2" borderId="23" xfId="1" applyFont="1" applyFill="1" applyBorder="1" applyAlignment="1" applyProtection="1">
      <alignment horizontal="center" vertical="top" wrapText="1"/>
    </xf>
    <xf numFmtId="178" fontId="1" fillId="2" borderId="9" xfId="1" applyNumberFormat="1" applyFont="1" applyFill="1" applyBorder="1" applyAlignment="1" applyProtection="1">
      <alignment vertical="center"/>
    </xf>
    <xf numFmtId="38" fontId="7" fillId="2" borderId="23" xfId="1" applyFont="1" applyFill="1" applyBorder="1" applyAlignment="1" applyProtection="1">
      <alignment vertical="top" wrapText="1"/>
    </xf>
    <xf numFmtId="38" fontId="14" fillId="2" borderId="41" xfId="1" applyFont="1" applyFill="1" applyBorder="1" applyAlignment="1" applyProtection="1">
      <alignment horizontal="distributed" vertical="center"/>
      <protection locked="0"/>
    </xf>
    <xf numFmtId="0" fontId="1" fillId="0" borderId="23" xfId="0" applyFont="1" applyBorder="1" applyAlignment="1">
      <alignment vertical="top" wrapText="1"/>
    </xf>
    <xf numFmtId="38" fontId="7" fillId="0" borderId="16" xfId="1" applyFont="1" applyFill="1" applyBorder="1" applyProtection="1"/>
    <xf numFmtId="55" fontId="4" fillId="0" borderId="0" xfId="0" applyNumberFormat="1" applyFont="1" applyFill="1" applyAlignment="1" applyProtection="1">
      <alignment horizontal="right"/>
    </xf>
    <xf numFmtId="38" fontId="4" fillId="2" borderId="41" xfId="1" applyFont="1" applyFill="1" applyBorder="1" applyAlignment="1" applyProtection="1">
      <alignment vertical="center" wrapText="1" shrinkToFit="1"/>
      <protection locked="0"/>
    </xf>
    <xf numFmtId="38" fontId="7" fillId="2" borderId="23" xfId="1" applyFont="1" applyFill="1" applyBorder="1" applyAlignment="1" applyProtection="1">
      <alignment horizontal="left" vertical="top" wrapText="1"/>
    </xf>
    <xf numFmtId="38" fontId="1" fillId="2" borderId="41" xfId="1" applyFont="1" applyFill="1" applyBorder="1" applyAlignment="1" applyProtection="1">
      <alignment horizontal="distributed" vertical="center"/>
      <protection locked="0"/>
    </xf>
    <xf numFmtId="38" fontId="7" fillId="2" borderId="23" xfId="1" applyFont="1" applyFill="1" applyBorder="1" applyAlignment="1" applyProtection="1">
      <alignment horizontal="left" vertical="top" wrapText="1"/>
    </xf>
    <xf numFmtId="178" fontId="1" fillId="2" borderId="17" xfId="1" applyNumberFormat="1" applyFont="1" applyFill="1" applyBorder="1" applyAlignment="1" applyProtection="1">
      <alignment horizontal="center" vertical="center"/>
    </xf>
    <xf numFmtId="38" fontId="0" fillId="0" borderId="52" xfId="1" applyFont="1" applyFill="1" applyBorder="1" applyAlignment="1" applyProtection="1">
      <alignment horizontal="distributed" vertical="center"/>
      <protection locked="0"/>
    </xf>
    <xf numFmtId="38" fontId="0" fillId="0" borderId="41" xfId="1" applyFont="1" applyFill="1" applyBorder="1" applyAlignment="1" applyProtection="1">
      <alignment horizontal="distributed" vertical="center"/>
      <protection locked="0"/>
    </xf>
    <xf numFmtId="38" fontId="0" fillId="0" borderId="40" xfId="1" applyFont="1" applyFill="1" applyBorder="1" applyProtection="1">
      <protection locked="0"/>
    </xf>
    <xf numFmtId="178" fontId="1" fillId="2" borderId="17" xfId="1" applyNumberFormat="1" applyFont="1" applyFill="1" applyBorder="1" applyAlignment="1" applyProtection="1">
      <alignment horizontal="center" vertical="center"/>
    </xf>
    <xf numFmtId="178" fontId="0" fillId="0" borderId="44" xfId="1" applyNumberFormat="1" applyFont="1" applyFill="1" applyBorder="1" applyAlignment="1" applyProtection="1">
      <alignment horizontal="center" vertical="center"/>
    </xf>
    <xf numFmtId="38" fontId="1" fillId="2" borderId="41" xfId="1" applyFont="1" applyFill="1" applyBorder="1" applyAlignment="1" applyProtection="1">
      <alignment horizontal="distributed" vertical="center"/>
      <protection locked="0"/>
    </xf>
    <xf numFmtId="178" fontId="1" fillId="2" borderId="17" xfId="1" applyNumberFormat="1" applyFont="1" applyFill="1" applyBorder="1" applyAlignment="1" applyProtection="1">
      <alignment horizontal="center" vertical="center"/>
    </xf>
    <xf numFmtId="178" fontId="0" fillId="0" borderId="44" xfId="1" applyNumberFormat="1" applyFont="1" applyBorder="1" applyAlignment="1" applyProtection="1">
      <alignment horizontal="center" vertical="center"/>
    </xf>
    <xf numFmtId="38" fontId="1" fillId="2" borderId="41" xfId="1" applyFont="1" applyFill="1" applyBorder="1" applyAlignment="1" applyProtection="1">
      <alignment horizontal="distributed" vertical="center"/>
      <protection locked="0"/>
    </xf>
    <xf numFmtId="178" fontId="1" fillId="2" borderId="17" xfId="1" applyNumberFormat="1" applyFont="1" applyFill="1" applyBorder="1" applyAlignment="1" applyProtection="1">
      <alignment horizontal="center" vertical="center"/>
    </xf>
    <xf numFmtId="38" fontId="7" fillId="2" borderId="23" xfId="1" applyFont="1" applyFill="1" applyBorder="1" applyAlignment="1" applyProtection="1">
      <alignment horizontal="left" vertical="top" wrapText="1"/>
    </xf>
    <xf numFmtId="178" fontId="1" fillId="2" borderId="17" xfId="1" applyNumberFormat="1" applyFont="1" applyFill="1" applyBorder="1" applyAlignment="1" applyProtection="1">
      <alignment horizontal="center" vertical="center"/>
    </xf>
    <xf numFmtId="38" fontId="26" fillId="2" borderId="25" xfId="1" applyFont="1" applyFill="1" applyBorder="1" applyAlignment="1" applyProtection="1">
      <alignment horizontal="center" vertical="center"/>
      <protection locked="0"/>
    </xf>
    <xf numFmtId="178" fontId="1" fillId="2" borderId="17" xfId="1" applyNumberFormat="1" applyFont="1" applyFill="1" applyBorder="1" applyAlignment="1" applyProtection="1">
      <alignment horizontal="center" vertical="center"/>
    </xf>
    <xf numFmtId="38" fontId="1" fillId="2" borderId="41" xfId="1" applyFont="1" applyFill="1" applyBorder="1" applyAlignment="1" applyProtection="1">
      <alignment horizontal="distributed" vertical="center"/>
      <protection locked="0"/>
    </xf>
    <xf numFmtId="178" fontId="1" fillId="2" borderId="44" xfId="1" applyNumberFormat="1" applyFont="1" applyFill="1" applyBorder="1" applyAlignment="1" applyProtection="1">
      <alignment horizontal="center" vertical="center"/>
    </xf>
    <xf numFmtId="178" fontId="1" fillId="2" borderId="44" xfId="1" applyNumberFormat="1" applyFont="1" applyFill="1" applyBorder="1" applyAlignment="1" applyProtection="1">
      <alignment horizontal="center" vertical="center"/>
    </xf>
    <xf numFmtId="38" fontId="1" fillId="2" borderId="40" xfId="1" applyFont="1" applyFill="1" applyBorder="1" applyAlignment="1" applyProtection="1">
      <alignment horizontal="center" vertical="center"/>
      <protection locked="0"/>
    </xf>
    <xf numFmtId="178" fontId="1" fillId="2" borderId="44" xfId="1" applyNumberFormat="1" applyFont="1" applyFill="1" applyBorder="1" applyAlignment="1" applyProtection="1">
      <alignment horizontal="center" vertical="center"/>
    </xf>
    <xf numFmtId="38" fontId="1" fillId="2" borderId="10" xfId="1" applyFont="1" applyFill="1" applyBorder="1" applyAlignment="1" applyProtection="1">
      <alignment horizontal="center" vertical="center"/>
      <protection locked="0"/>
    </xf>
    <xf numFmtId="178" fontId="1" fillId="2" borderId="17" xfId="1" applyNumberFormat="1" applyFont="1" applyFill="1" applyBorder="1" applyAlignment="1" applyProtection="1">
      <alignment horizontal="center" vertical="center"/>
    </xf>
    <xf numFmtId="38" fontId="4" fillId="2" borderId="64" xfId="1" applyFont="1" applyFill="1" applyBorder="1" applyAlignment="1" applyProtection="1">
      <alignment vertical="center"/>
      <protection locked="0"/>
    </xf>
    <xf numFmtId="38" fontId="14" fillId="2" borderId="50" xfId="1" applyFont="1" applyFill="1" applyBorder="1" applyAlignment="1" applyProtection="1">
      <alignment vertical="center"/>
      <protection locked="0"/>
    </xf>
    <xf numFmtId="38" fontId="2" fillId="2" borderId="52" xfId="1" applyFont="1" applyFill="1" applyBorder="1" applyAlignment="1" applyProtection="1">
      <alignment horizontal="distributed" vertical="center"/>
      <protection locked="0"/>
    </xf>
    <xf numFmtId="38" fontId="27" fillId="2" borderId="25" xfId="1" applyFont="1" applyFill="1" applyBorder="1" applyAlignment="1" applyProtection="1">
      <alignment horizontal="center" vertical="center"/>
      <protection locked="0"/>
    </xf>
    <xf numFmtId="38" fontId="27" fillId="0" borderId="25" xfId="1" applyFont="1" applyFill="1" applyBorder="1" applyAlignment="1" applyProtection="1">
      <alignment horizontal="center" vertical="center"/>
      <protection locked="0"/>
    </xf>
    <xf numFmtId="38" fontId="0" fillId="0" borderId="41" xfId="1" applyFont="1" applyBorder="1" applyAlignment="1" applyProtection="1">
      <alignment horizontal="distributed" vertical="center"/>
      <protection locked="0"/>
    </xf>
    <xf numFmtId="38" fontId="28" fillId="2" borderId="25" xfId="1" applyFont="1" applyFill="1" applyBorder="1" applyAlignment="1" applyProtection="1">
      <alignment horizontal="center" vertical="center"/>
      <protection locked="0"/>
    </xf>
    <xf numFmtId="38" fontId="29" fillId="2" borderId="41" xfId="1" applyFont="1" applyFill="1" applyBorder="1" applyAlignment="1" applyProtection="1">
      <alignment horizontal="distributed" vertical="center"/>
      <protection locked="0"/>
    </xf>
    <xf numFmtId="38" fontId="1" fillId="2" borderId="41" xfId="1" applyFont="1" applyFill="1" applyBorder="1" applyAlignment="1" applyProtection="1">
      <alignment horizontal="distributed" vertical="center"/>
      <protection locked="0"/>
    </xf>
    <xf numFmtId="38" fontId="1" fillId="0" borderId="0" xfId="1" applyFont="1" applyFill="1" applyAlignment="1" applyProtection="1">
      <protection locked="0"/>
    </xf>
    <xf numFmtId="0" fontId="1" fillId="0" borderId="0" xfId="1" applyNumberFormat="1" applyFont="1" applyFill="1" applyAlignment="1" applyProtection="1">
      <protection locked="0"/>
    </xf>
    <xf numFmtId="178" fontId="0" fillId="0" borderId="17" xfId="1" applyNumberFormat="1" applyFont="1" applyFill="1" applyBorder="1" applyAlignment="1" applyProtection="1">
      <alignment horizontal="center" vertical="center"/>
    </xf>
    <xf numFmtId="38" fontId="22" fillId="2" borderId="39" xfId="1" applyFont="1" applyFill="1" applyBorder="1" applyAlignment="1" applyProtection="1">
      <alignment horizontal="center" vertical="center"/>
      <protection locked="0"/>
    </xf>
    <xf numFmtId="178" fontId="1" fillId="2" borderId="44" xfId="1" applyNumberFormat="1" applyFont="1" applyFill="1" applyBorder="1" applyAlignment="1" applyProtection="1">
      <alignment horizontal="center" vertical="center"/>
    </xf>
    <xf numFmtId="38" fontId="21" fillId="2" borderId="25" xfId="1" applyFont="1" applyFill="1" applyBorder="1" applyAlignment="1" applyProtection="1">
      <alignment horizontal="center" vertical="center"/>
      <protection locked="0"/>
    </xf>
    <xf numFmtId="38" fontId="7" fillId="2" borderId="23" xfId="1" applyFont="1" applyFill="1" applyBorder="1" applyAlignment="1" applyProtection="1">
      <alignment horizontal="left" vertical="top" wrapText="1"/>
    </xf>
    <xf numFmtId="38" fontId="30" fillId="2" borderId="23" xfId="1" applyFont="1" applyFill="1" applyBorder="1" applyAlignment="1" applyProtection="1">
      <alignment vertical="top"/>
    </xf>
    <xf numFmtId="38" fontId="30" fillId="0" borderId="41" xfId="1" applyFont="1" applyFill="1" applyBorder="1" applyAlignment="1" applyProtection="1">
      <alignment horizontal="distributed" vertical="center"/>
      <protection locked="0"/>
    </xf>
    <xf numFmtId="38" fontId="1" fillId="2" borderId="41" xfId="1" applyFont="1" applyFill="1" applyBorder="1" applyAlignment="1" applyProtection="1">
      <alignment horizontal="distributed" vertical="center"/>
      <protection locked="0"/>
    </xf>
    <xf numFmtId="38" fontId="1" fillId="2" borderId="0" xfId="1" applyFont="1" applyFill="1" applyBorder="1" applyProtection="1">
      <protection locked="0"/>
    </xf>
    <xf numFmtId="178" fontId="1" fillId="2" borderId="17" xfId="1" applyNumberFormat="1" applyFont="1" applyFill="1" applyBorder="1" applyAlignment="1" applyProtection="1">
      <alignment horizontal="center" vertical="center"/>
    </xf>
    <xf numFmtId="178" fontId="1" fillId="2" borderId="44" xfId="1" applyNumberFormat="1" applyFont="1" applyFill="1" applyBorder="1" applyAlignment="1" applyProtection="1">
      <alignment horizontal="center" vertical="center"/>
    </xf>
    <xf numFmtId="178" fontId="0" fillId="2" borderId="44" xfId="1" applyNumberFormat="1" applyFont="1" applyFill="1" applyBorder="1" applyAlignment="1" applyProtection="1">
      <alignment horizontal="center" vertical="center"/>
    </xf>
    <xf numFmtId="38" fontId="0" fillId="2" borderId="41" xfId="1" applyFont="1" applyFill="1" applyBorder="1" applyAlignment="1" applyProtection="1">
      <alignment horizontal="distributed" vertical="center"/>
      <protection locked="0"/>
    </xf>
    <xf numFmtId="178" fontId="19" fillId="0" borderId="47" xfId="1" applyNumberFormat="1" applyFont="1" applyFill="1" applyBorder="1" applyAlignment="1" applyProtection="1">
      <alignment horizontal="center" vertical="center"/>
    </xf>
    <xf numFmtId="176" fontId="1" fillId="0" borderId="36" xfId="0" applyNumberFormat="1" applyFont="1" applyFill="1" applyBorder="1" applyAlignment="1" applyProtection="1">
      <alignment horizontal="center" vertical="center"/>
    </xf>
    <xf numFmtId="176" fontId="1" fillId="0" borderId="49" xfId="0" applyNumberFormat="1" applyFont="1" applyFill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shrinkToFit="1"/>
      <protection locked="0"/>
    </xf>
    <xf numFmtId="0" fontId="8" fillId="0" borderId="15" xfId="0" applyFont="1" applyBorder="1" applyAlignment="1" applyProtection="1">
      <alignment horizontal="center" shrinkToFit="1"/>
      <protection locked="0"/>
    </xf>
    <xf numFmtId="176" fontId="1" fillId="0" borderId="48" xfId="0" applyNumberFormat="1" applyFont="1" applyFill="1" applyBorder="1" applyAlignment="1" applyProtection="1">
      <alignment horizontal="center" vertical="center"/>
    </xf>
    <xf numFmtId="176" fontId="1" fillId="0" borderId="81" xfId="0" applyNumberFormat="1" applyFont="1" applyFill="1" applyBorder="1" applyAlignment="1" applyProtection="1">
      <alignment horizontal="center" vertical="center"/>
    </xf>
    <xf numFmtId="176" fontId="9" fillId="0" borderId="82" xfId="0" applyNumberFormat="1" applyFont="1" applyFill="1" applyBorder="1" applyAlignment="1" applyProtection="1">
      <alignment horizontal="center" vertical="center"/>
    </xf>
    <xf numFmtId="176" fontId="9" fillId="0" borderId="15" xfId="0" applyNumberFormat="1" applyFont="1" applyFill="1" applyBorder="1" applyAlignment="1" applyProtection="1">
      <alignment horizontal="center" vertical="center"/>
    </xf>
    <xf numFmtId="176" fontId="7" fillId="0" borderId="17" xfId="0" applyNumberFormat="1" applyFont="1" applyBorder="1" applyAlignment="1" applyProtection="1">
      <alignment horizontal="left" vertical="top" shrinkToFit="1"/>
      <protection locked="0"/>
    </xf>
    <xf numFmtId="176" fontId="7" fillId="0" borderId="15" xfId="0" applyNumberFormat="1" applyFont="1" applyBorder="1" applyAlignment="1" applyProtection="1">
      <alignment horizontal="left" vertical="top" shrinkToFit="1"/>
      <protection locked="0"/>
    </xf>
    <xf numFmtId="179" fontId="6" fillId="0" borderId="47" xfId="0" applyNumberFormat="1" applyFont="1" applyBorder="1" applyAlignment="1" applyProtection="1">
      <alignment horizontal="center" vertical="center"/>
      <protection locked="0"/>
    </xf>
    <xf numFmtId="179" fontId="6" fillId="0" borderId="83" xfId="0" applyNumberFormat="1" applyFont="1" applyBorder="1" applyAlignment="1" applyProtection="1">
      <alignment horizontal="center" vertical="center"/>
      <protection locked="0"/>
    </xf>
    <xf numFmtId="179" fontId="6" fillId="0" borderId="37" xfId="0" applyNumberFormat="1" applyFont="1" applyBorder="1" applyAlignment="1" applyProtection="1">
      <alignment horizontal="center" vertical="center"/>
      <protection locked="0"/>
    </xf>
    <xf numFmtId="179" fontId="6" fillId="0" borderId="73" xfId="0" applyNumberFormat="1" applyFont="1" applyBorder="1" applyAlignment="1" applyProtection="1">
      <alignment horizontal="center" vertical="center"/>
      <protection locked="0"/>
    </xf>
    <xf numFmtId="176" fontId="8" fillId="0" borderId="17" xfId="0" applyNumberFormat="1" applyFont="1" applyBorder="1" applyAlignment="1" applyProtection="1">
      <alignment horizontal="center" shrinkToFit="1"/>
    </xf>
    <xf numFmtId="0" fontId="8" fillId="0" borderId="17" xfId="0" applyFont="1" applyBorder="1" applyAlignment="1" applyProtection="1">
      <alignment horizontal="center" shrinkToFit="1"/>
    </xf>
    <xf numFmtId="176" fontId="9" fillId="0" borderId="13" xfId="0" applyNumberFormat="1" applyFont="1" applyFill="1" applyBorder="1" applyAlignment="1" applyProtection="1">
      <alignment horizontal="center" vertical="center"/>
    </xf>
    <xf numFmtId="176" fontId="9" fillId="0" borderId="17" xfId="0" applyNumberFormat="1" applyFont="1" applyFill="1" applyBorder="1" applyAlignment="1" applyProtection="1">
      <alignment horizontal="center" vertical="center"/>
    </xf>
    <xf numFmtId="176" fontId="8" fillId="0" borderId="47" xfId="0" applyNumberFormat="1" applyFont="1" applyFill="1" applyBorder="1" applyAlignment="1" applyProtection="1">
      <alignment horizontal="center" vertical="center"/>
      <protection locked="0"/>
    </xf>
    <xf numFmtId="176" fontId="8" fillId="0" borderId="17" xfId="0" applyNumberFormat="1" applyFont="1" applyFill="1" applyBorder="1" applyAlignment="1" applyProtection="1">
      <alignment horizontal="center" vertical="center"/>
      <protection locked="0"/>
    </xf>
    <xf numFmtId="176" fontId="7" fillId="0" borderId="17" xfId="0" applyNumberFormat="1" applyFont="1" applyBorder="1" applyAlignment="1" applyProtection="1">
      <alignment horizontal="left" vertical="top" wrapText="1" shrinkToFit="1"/>
      <protection locked="0"/>
    </xf>
    <xf numFmtId="176" fontId="7" fillId="0" borderId="15" xfId="0" applyNumberFormat="1" applyFont="1" applyBorder="1" applyAlignment="1" applyProtection="1">
      <alignment horizontal="left" vertical="top" wrapText="1" shrinkToFit="1"/>
      <protection locked="0"/>
    </xf>
    <xf numFmtId="38" fontId="1" fillId="2" borderId="13" xfId="1" applyFont="1" applyFill="1" applyBorder="1" applyAlignment="1" applyProtection="1">
      <alignment horizontal="center" vertical="center"/>
      <protection locked="0"/>
    </xf>
    <xf numFmtId="38" fontId="1" fillId="2" borderId="17" xfId="1" applyFont="1" applyFill="1" applyBorder="1" applyAlignment="1" applyProtection="1">
      <alignment horizontal="center" vertical="center"/>
      <protection locked="0"/>
    </xf>
    <xf numFmtId="178" fontId="23" fillId="2" borderId="17" xfId="1" applyNumberFormat="1" applyFont="1" applyFill="1" applyBorder="1" applyAlignment="1" applyProtection="1">
      <alignment horizontal="center" shrinkToFit="1"/>
    </xf>
    <xf numFmtId="38" fontId="1" fillId="2" borderId="10" xfId="1" applyFont="1" applyFill="1" applyBorder="1" applyAlignment="1" applyProtection="1">
      <alignment horizontal="center" vertical="center"/>
      <protection locked="0"/>
    </xf>
    <xf numFmtId="38" fontId="8" fillId="2" borderId="17" xfId="1" applyFont="1" applyFill="1" applyBorder="1" applyAlignment="1" applyProtection="1">
      <alignment horizontal="center" shrinkToFit="1"/>
      <protection locked="0"/>
    </xf>
    <xf numFmtId="38" fontId="8" fillId="2" borderId="15" xfId="1" applyFont="1" applyFill="1" applyBorder="1" applyAlignment="1" applyProtection="1">
      <alignment horizontal="center" shrinkToFit="1"/>
      <protection locked="0"/>
    </xf>
    <xf numFmtId="38" fontId="24" fillId="2" borderId="84" xfId="1" applyFont="1" applyFill="1" applyBorder="1" applyAlignment="1" applyProtection="1">
      <alignment horizontal="distributed" vertical="center"/>
      <protection locked="0"/>
    </xf>
    <xf numFmtId="38" fontId="1" fillId="2" borderId="48" xfId="1" applyFont="1" applyFill="1" applyBorder="1" applyAlignment="1" applyProtection="1">
      <alignment horizontal="center" vertical="center"/>
      <protection locked="0"/>
    </xf>
    <xf numFmtId="38" fontId="1" fillId="2" borderId="49" xfId="1" applyFont="1" applyFill="1" applyBorder="1" applyAlignment="1" applyProtection="1">
      <alignment horizontal="center" vertical="center"/>
      <protection locked="0"/>
    </xf>
    <xf numFmtId="179" fontId="6" fillId="2" borderId="47" xfId="1" applyNumberFormat="1" applyFont="1" applyFill="1" applyBorder="1" applyAlignment="1" applyProtection="1">
      <alignment horizontal="center" vertical="center"/>
      <protection locked="0"/>
    </xf>
    <xf numFmtId="179" fontId="6" fillId="2" borderId="37" xfId="1" applyNumberFormat="1" applyFont="1" applyFill="1" applyBorder="1" applyAlignment="1" applyProtection="1">
      <alignment horizontal="center" vertical="center"/>
      <protection locked="0"/>
    </xf>
    <xf numFmtId="38" fontId="1" fillId="2" borderId="48" xfId="1" applyFont="1" applyFill="1" applyBorder="1" applyAlignment="1" applyProtection="1">
      <alignment horizontal="center" vertical="center"/>
    </xf>
    <xf numFmtId="38" fontId="1" fillId="2" borderId="49" xfId="1" applyFont="1" applyFill="1" applyBorder="1" applyAlignment="1" applyProtection="1">
      <alignment horizontal="center" vertical="center"/>
    </xf>
    <xf numFmtId="38" fontId="7" fillId="2" borderId="17" xfId="1" applyFont="1" applyFill="1" applyBorder="1" applyAlignment="1" applyProtection="1">
      <alignment horizontal="left" vertical="top" shrinkToFit="1"/>
      <protection locked="0"/>
    </xf>
    <xf numFmtId="38" fontId="7" fillId="2" borderId="15" xfId="1" applyFont="1" applyFill="1" applyBorder="1" applyAlignment="1" applyProtection="1">
      <alignment horizontal="left" vertical="top" shrinkToFit="1"/>
      <protection locked="0"/>
    </xf>
    <xf numFmtId="38" fontId="1" fillId="0" borderId="13" xfId="1" applyFont="1" applyFill="1" applyBorder="1" applyAlignment="1" applyProtection="1">
      <alignment horizontal="center" vertical="center"/>
    </xf>
    <xf numFmtId="38" fontId="1" fillId="0" borderId="17" xfId="1" applyFont="1" applyFill="1" applyBorder="1" applyAlignment="1" applyProtection="1">
      <alignment horizontal="center" vertical="center"/>
    </xf>
    <xf numFmtId="38" fontId="1" fillId="0" borderId="10" xfId="1" applyFont="1" applyFill="1" applyBorder="1" applyAlignment="1" applyProtection="1">
      <alignment horizontal="center" vertical="center"/>
    </xf>
    <xf numFmtId="38" fontId="1" fillId="0" borderId="48" xfId="1" applyFont="1" applyFill="1" applyBorder="1" applyAlignment="1" applyProtection="1">
      <alignment horizontal="center" vertical="center"/>
    </xf>
    <xf numFmtId="38" fontId="1" fillId="0" borderId="49" xfId="1" applyFont="1" applyFill="1" applyBorder="1" applyAlignment="1" applyProtection="1">
      <alignment horizontal="center" vertical="center"/>
    </xf>
    <xf numFmtId="38" fontId="1" fillId="0" borderId="85" xfId="1" applyFont="1" applyFill="1" applyBorder="1" applyAlignment="1" applyProtection="1">
      <alignment horizontal="center" vertical="center"/>
    </xf>
    <xf numFmtId="38" fontId="1" fillId="0" borderId="82" xfId="1" applyFont="1" applyFill="1" applyBorder="1" applyAlignment="1" applyProtection="1">
      <alignment horizontal="center" vertical="center"/>
    </xf>
    <xf numFmtId="38" fontId="8" fillId="0" borderId="17" xfId="1" applyFont="1" applyFill="1" applyBorder="1" applyAlignment="1" applyProtection="1">
      <alignment horizontal="center" shrinkToFit="1"/>
      <protection locked="0"/>
    </xf>
    <xf numFmtId="38" fontId="8" fillId="0" borderId="15" xfId="1" applyFont="1" applyFill="1" applyBorder="1" applyAlignment="1" applyProtection="1">
      <alignment horizontal="center" shrinkToFit="1"/>
      <protection locked="0"/>
    </xf>
    <xf numFmtId="178" fontId="8" fillId="0" borderId="17" xfId="1" applyNumberFormat="1" applyFont="1" applyFill="1" applyBorder="1" applyAlignment="1" applyProtection="1">
      <alignment horizontal="center" shrinkToFit="1"/>
    </xf>
    <xf numFmtId="38" fontId="24" fillId="0" borderId="44" xfId="1" applyFont="1" applyFill="1" applyBorder="1" applyAlignment="1" applyProtection="1">
      <alignment horizontal="distributed" vertical="center"/>
      <protection locked="0"/>
    </xf>
    <xf numFmtId="179" fontId="6" fillId="0" borderId="47" xfId="1" applyNumberFormat="1" applyFont="1" applyFill="1" applyBorder="1" applyAlignment="1" applyProtection="1">
      <alignment horizontal="center" vertical="center"/>
      <protection locked="0"/>
    </xf>
    <xf numFmtId="179" fontId="6" fillId="0" borderId="83" xfId="1" applyNumberFormat="1" applyFont="1" applyFill="1" applyBorder="1" applyAlignment="1" applyProtection="1">
      <alignment horizontal="center" vertical="center"/>
      <protection locked="0"/>
    </xf>
    <xf numFmtId="179" fontId="6" fillId="0" borderId="37" xfId="1" applyNumberFormat="1" applyFont="1" applyFill="1" applyBorder="1" applyAlignment="1" applyProtection="1">
      <alignment horizontal="center" vertical="center"/>
      <protection locked="0"/>
    </xf>
    <xf numFmtId="179" fontId="6" fillId="0" borderId="73" xfId="1" applyNumberFormat="1" applyFont="1" applyFill="1" applyBorder="1" applyAlignment="1" applyProtection="1">
      <alignment horizontal="center" vertical="center"/>
      <protection locked="0"/>
    </xf>
    <xf numFmtId="38" fontId="7" fillId="0" borderId="17" xfId="1" applyFont="1" applyFill="1" applyBorder="1" applyAlignment="1" applyProtection="1">
      <alignment horizontal="left" vertical="top" shrinkToFit="1"/>
      <protection locked="0"/>
    </xf>
    <xf numFmtId="38" fontId="7" fillId="0" borderId="15" xfId="1" applyFont="1" applyFill="1" applyBorder="1" applyAlignment="1" applyProtection="1">
      <alignment horizontal="left" vertical="top" shrinkToFit="1"/>
      <protection locked="0"/>
    </xf>
    <xf numFmtId="38" fontId="12" fillId="0" borderId="17" xfId="1" applyFont="1" applyFill="1" applyBorder="1" applyAlignment="1" applyProtection="1">
      <alignment horizontal="right" vertical="center"/>
    </xf>
    <xf numFmtId="38" fontId="7" fillId="2" borderId="23" xfId="1" applyFont="1" applyFill="1" applyBorder="1" applyAlignment="1" applyProtection="1">
      <alignment horizontal="left" vertical="top" wrapText="1"/>
    </xf>
    <xf numFmtId="0" fontId="0" fillId="0" borderId="23" xfId="0" applyBorder="1" applyAlignment="1"/>
    <xf numFmtId="38" fontId="1" fillId="0" borderId="13" xfId="1" applyFont="1" applyBorder="1" applyAlignment="1" applyProtection="1">
      <alignment horizontal="center" vertical="center"/>
    </xf>
    <xf numFmtId="38" fontId="1" fillId="0" borderId="17" xfId="1" applyFont="1" applyBorder="1" applyAlignment="1" applyProtection="1">
      <alignment horizontal="center" vertical="center"/>
    </xf>
    <xf numFmtId="38" fontId="1" fillId="0" borderId="10" xfId="1" applyFont="1" applyBorder="1" applyAlignment="1" applyProtection="1">
      <alignment horizontal="center" vertical="center"/>
    </xf>
    <xf numFmtId="38" fontId="1" fillId="0" borderId="82" xfId="1" applyFont="1" applyBorder="1" applyAlignment="1" applyProtection="1">
      <alignment horizontal="center" vertical="center"/>
    </xf>
    <xf numFmtId="38" fontId="8" fillId="0" borderId="17" xfId="1" applyFont="1" applyBorder="1" applyAlignment="1" applyProtection="1">
      <alignment horizontal="center" shrinkToFit="1"/>
      <protection locked="0"/>
    </xf>
    <xf numFmtId="38" fontId="8" fillId="0" borderId="15" xfId="1" applyFont="1" applyBorder="1" applyAlignment="1" applyProtection="1">
      <alignment horizontal="center" shrinkToFit="1"/>
      <protection locked="0"/>
    </xf>
    <xf numFmtId="178" fontId="8" fillId="0" borderId="17" xfId="1" applyNumberFormat="1" applyFont="1" applyBorder="1" applyAlignment="1" applyProtection="1">
      <alignment horizontal="center" shrinkToFit="1"/>
    </xf>
    <xf numFmtId="38" fontId="24" fillId="0" borderId="44" xfId="1" applyFont="1" applyBorder="1" applyAlignment="1" applyProtection="1">
      <alignment horizontal="distributed" vertical="center"/>
      <protection locked="0"/>
    </xf>
    <xf numFmtId="179" fontId="6" fillId="0" borderId="47" xfId="1" applyNumberFormat="1" applyFont="1" applyBorder="1" applyAlignment="1" applyProtection="1">
      <alignment horizontal="center" vertical="center"/>
      <protection locked="0"/>
    </xf>
    <xf numFmtId="179" fontId="6" fillId="0" borderId="83" xfId="1" applyNumberFormat="1" applyFont="1" applyBorder="1" applyAlignment="1" applyProtection="1">
      <alignment horizontal="center" vertical="center"/>
      <protection locked="0"/>
    </xf>
    <xf numFmtId="179" fontId="6" fillId="0" borderId="37" xfId="1" applyNumberFormat="1" applyFont="1" applyBorder="1" applyAlignment="1" applyProtection="1">
      <alignment horizontal="center" vertical="center"/>
      <protection locked="0"/>
    </xf>
    <xf numFmtId="179" fontId="6" fillId="0" borderId="73" xfId="1" applyNumberFormat="1" applyFont="1" applyBorder="1" applyAlignment="1" applyProtection="1">
      <alignment horizontal="center" vertical="center"/>
      <protection locked="0"/>
    </xf>
    <xf numFmtId="38" fontId="7" fillId="0" borderId="17" xfId="1" applyFont="1" applyBorder="1" applyAlignment="1" applyProtection="1">
      <alignment horizontal="left" vertical="top" shrinkToFit="1"/>
      <protection locked="0"/>
    </xf>
    <xf numFmtId="38" fontId="7" fillId="0" borderId="15" xfId="1" applyFont="1" applyBorder="1" applyAlignment="1" applyProtection="1">
      <alignment horizontal="left" vertical="top" shrinkToFit="1"/>
      <protection locked="0"/>
    </xf>
    <xf numFmtId="38" fontId="24" fillId="2" borderId="44" xfId="1" applyFont="1" applyFill="1" applyBorder="1" applyAlignment="1" applyProtection="1">
      <alignment horizontal="distributed" vertical="center"/>
      <protection locked="0"/>
    </xf>
    <xf numFmtId="179" fontId="6" fillId="2" borderId="83" xfId="1" applyNumberFormat="1" applyFont="1" applyFill="1" applyBorder="1" applyAlignment="1" applyProtection="1">
      <alignment horizontal="center" vertical="center"/>
      <protection locked="0"/>
    </xf>
    <xf numFmtId="179" fontId="6" fillId="2" borderId="73" xfId="1" applyNumberFormat="1" applyFont="1" applyFill="1" applyBorder="1" applyAlignment="1" applyProtection="1">
      <alignment horizontal="center" vertical="center"/>
      <protection locked="0"/>
    </xf>
    <xf numFmtId="38" fontId="1" fillId="2" borderId="13" xfId="1" applyFont="1" applyFill="1" applyBorder="1" applyAlignment="1" applyProtection="1">
      <alignment horizontal="center" vertical="center"/>
    </xf>
    <xf numFmtId="38" fontId="1" fillId="2" borderId="17" xfId="1" applyFont="1" applyFill="1" applyBorder="1" applyAlignment="1" applyProtection="1">
      <alignment horizontal="center" vertical="center"/>
    </xf>
    <xf numFmtId="38" fontId="1" fillId="2" borderId="10" xfId="1" applyFont="1" applyFill="1" applyBorder="1" applyAlignment="1" applyProtection="1">
      <alignment horizontal="center" vertical="center"/>
    </xf>
    <xf numFmtId="38" fontId="1" fillId="2" borderId="85" xfId="1" applyFont="1" applyFill="1" applyBorder="1" applyAlignment="1" applyProtection="1">
      <alignment horizontal="center" vertical="center"/>
    </xf>
    <xf numFmtId="178" fontId="8" fillId="2" borderId="17" xfId="1" applyNumberFormat="1" applyFont="1" applyFill="1" applyBorder="1" applyAlignment="1" applyProtection="1">
      <alignment horizontal="center" shrinkToFit="1"/>
    </xf>
    <xf numFmtId="38" fontId="1" fillId="2" borderId="82" xfId="1" applyFont="1" applyFill="1" applyBorder="1" applyAlignment="1" applyProtection="1">
      <alignment horizontal="center" vertical="center"/>
    </xf>
    <xf numFmtId="38" fontId="8" fillId="2" borderId="17" xfId="1" applyFont="1" applyFill="1" applyBorder="1" applyAlignment="1" applyProtection="1">
      <alignment horizontal="left" vertical="top" shrinkToFit="1"/>
      <protection locked="0"/>
    </xf>
    <xf numFmtId="38" fontId="8" fillId="2" borderId="15" xfId="1" applyFont="1" applyFill="1" applyBorder="1" applyAlignment="1" applyProtection="1">
      <alignment horizontal="left" vertical="top" shrinkToFit="1"/>
      <protection locked="0"/>
    </xf>
    <xf numFmtId="38" fontId="1" fillId="2" borderId="23" xfId="1" applyFont="1" applyFill="1" applyBorder="1" applyAlignment="1" applyProtection="1">
      <alignment vertical="top" wrapText="1"/>
    </xf>
  </cellXfs>
  <cellStyles count="2">
    <cellStyle name="桁区切り" xfId="1" builtinId="6"/>
    <cellStyle name="標準" xfId="0" builtinId="0"/>
  </cellStyles>
  <dxfs count="17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21</xdr:row>
      <xdr:rowOff>57150</xdr:rowOff>
    </xdr:from>
    <xdr:to>
      <xdr:col>5</xdr:col>
      <xdr:colOff>161925</xdr:colOff>
      <xdr:row>22</xdr:row>
      <xdr:rowOff>0</xdr:rowOff>
    </xdr:to>
    <xdr:pic>
      <xdr:nvPicPr>
        <xdr:cNvPr id="1702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153150"/>
          <a:ext cx="1371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11</xdr:row>
      <xdr:rowOff>0</xdr:rowOff>
    </xdr:from>
    <xdr:to>
      <xdr:col>9</xdr:col>
      <xdr:colOff>85725</xdr:colOff>
      <xdr:row>12</xdr:row>
      <xdr:rowOff>47625</xdr:rowOff>
    </xdr:to>
    <xdr:sp macro="" textlink="">
      <xdr:nvSpPr>
        <xdr:cNvPr id="20464" name="Text Box 1"/>
        <xdr:cNvSpPr txBox="1">
          <a:spLocks noChangeArrowheads="1"/>
        </xdr:cNvSpPr>
      </xdr:nvSpPr>
      <xdr:spPr bwMode="auto">
        <a:xfrm>
          <a:off x="2276475" y="246697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85725</xdr:colOff>
      <xdr:row>31</xdr:row>
      <xdr:rowOff>47625</xdr:rowOff>
    </xdr:to>
    <xdr:sp macro="" textlink="">
      <xdr:nvSpPr>
        <xdr:cNvPr id="20465" name="Text Box 2"/>
        <xdr:cNvSpPr txBox="1">
          <a:spLocks noChangeArrowheads="1"/>
        </xdr:cNvSpPr>
      </xdr:nvSpPr>
      <xdr:spPr bwMode="auto">
        <a:xfrm>
          <a:off x="2276475" y="58674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39</xdr:row>
      <xdr:rowOff>66675</xdr:rowOff>
    </xdr:from>
    <xdr:to>
      <xdr:col>7</xdr:col>
      <xdr:colOff>295275</xdr:colOff>
      <xdr:row>40</xdr:row>
      <xdr:rowOff>114300</xdr:rowOff>
    </xdr:to>
    <xdr:pic>
      <xdr:nvPicPr>
        <xdr:cNvPr id="20466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477125"/>
          <a:ext cx="1381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11</xdr:row>
      <xdr:rowOff>0</xdr:rowOff>
    </xdr:from>
    <xdr:to>
      <xdr:col>13</xdr:col>
      <xdr:colOff>85725</xdr:colOff>
      <xdr:row>12</xdr:row>
      <xdr:rowOff>19050</xdr:rowOff>
    </xdr:to>
    <xdr:sp macro="" textlink="">
      <xdr:nvSpPr>
        <xdr:cNvPr id="21488" name="Text Box 1"/>
        <xdr:cNvSpPr txBox="1">
          <a:spLocks noChangeArrowheads="1"/>
        </xdr:cNvSpPr>
      </xdr:nvSpPr>
      <xdr:spPr bwMode="auto">
        <a:xfrm>
          <a:off x="2247900" y="26003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13</xdr:col>
      <xdr:colOff>85725</xdr:colOff>
      <xdr:row>11</xdr:row>
      <xdr:rowOff>19050</xdr:rowOff>
    </xdr:to>
    <xdr:sp macro="" textlink="">
      <xdr:nvSpPr>
        <xdr:cNvPr id="21489" name="Text Box 2"/>
        <xdr:cNvSpPr txBox="1">
          <a:spLocks noChangeArrowheads="1"/>
        </xdr:cNvSpPr>
      </xdr:nvSpPr>
      <xdr:spPr bwMode="auto">
        <a:xfrm>
          <a:off x="2247900" y="2409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34</xdr:row>
      <xdr:rowOff>38100</xdr:rowOff>
    </xdr:from>
    <xdr:to>
      <xdr:col>7</xdr:col>
      <xdr:colOff>314325</xdr:colOff>
      <xdr:row>35</xdr:row>
      <xdr:rowOff>85725</xdr:rowOff>
    </xdr:to>
    <xdr:pic>
      <xdr:nvPicPr>
        <xdr:cNvPr id="21490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000875"/>
          <a:ext cx="1381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11</xdr:row>
      <xdr:rowOff>0</xdr:rowOff>
    </xdr:from>
    <xdr:to>
      <xdr:col>14</xdr:col>
      <xdr:colOff>19050</xdr:colOff>
      <xdr:row>12</xdr:row>
      <xdr:rowOff>19050</xdr:rowOff>
    </xdr:to>
    <xdr:sp macro="" textlink="">
      <xdr:nvSpPr>
        <xdr:cNvPr id="22512" name="Text Box 1"/>
        <xdr:cNvSpPr txBox="1">
          <a:spLocks noChangeArrowheads="1"/>
        </xdr:cNvSpPr>
      </xdr:nvSpPr>
      <xdr:spPr bwMode="auto">
        <a:xfrm>
          <a:off x="2295525" y="26003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14</xdr:col>
      <xdr:colOff>19050</xdr:colOff>
      <xdr:row>11</xdr:row>
      <xdr:rowOff>19050</xdr:rowOff>
    </xdr:to>
    <xdr:sp macro="" textlink="">
      <xdr:nvSpPr>
        <xdr:cNvPr id="22513" name="Text Box 2"/>
        <xdr:cNvSpPr txBox="1">
          <a:spLocks noChangeArrowheads="1"/>
        </xdr:cNvSpPr>
      </xdr:nvSpPr>
      <xdr:spPr bwMode="auto">
        <a:xfrm>
          <a:off x="2295525" y="2409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33</xdr:row>
      <xdr:rowOff>66675</xdr:rowOff>
    </xdr:from>
    <xdr:to>
      <xdr:col>7</xdr:col>
      <xdr:colOff>285750</xdr:colOff>
      <xdr:row>34</xdr:row>
      <xdr:rowOff>114300</xdr:rowOff>
    </xdr:to>
    <xdr:pic>
      <xdr:nvPicPr>
        <xdr:cNvPr id="22514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838950"/>
          <a:ext cx="1381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24</xdr:row>
      <xdr:rowOff>0</xdr:rowOff>
    </xdr:from>
    <xdr:to>
      <xdr:col>14</xdr:col>
      <xdr:colOff>9525</xdr:colOff>
      <xdr:row>25</xdr:row>
      <xdr:rowOff>19050</xdr:rowOff>
    </xdr:to>
    <xdr:sp macro="" textlink="">
      <xdr:nvSpPr>
        <xdr:cNvPr id="35130" name="Text Box 1"/>
        <xdr:cNvSpPr txBox="1">
          <a:spLocks noChangeArrowheads="1"/>
        </xdr:cNvSpPr>
      </xdr:nvSpPr>
      <xdr:spPr bwMode="auto">
        <a:xfrm>
          <a:off x="2247900" y="5057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14</xdr:col>
      <xdr:colOff>9525</xdr:colOff>
      <xdr:row>10</xdr:row>
      <xdr:rowOff>19050</xdr:rowOff>
    </xdr:to>
    <xdr:sp macro="" textlink="">
      <xdr:nvSpPr>
        <xdr:cNvPr id="35131" name="Text Box 2"/>
        <xdr:cNvSpPr txBox="1">
          <a:spLocks noChangeArrowheads="1"/>
        </xdr:cNvSpPr>
      </xdr:nvSpPr>
      <xdr:spPr bwMode="auto">
        <a:xfrm>
          <a:off x="2247900" y="22193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14</xdr:col>
      <xdr:colOff>9525</xdr:colOff>
      <xdr:row>10</xdr:row>
      <xdr:rowOff>19050</xdr:rowOff>
    </xdr:to>
    <xdr:sp macro="" textlink="">
      <xdr:nvSpPr>
        <xdr:cNvPr id="35132" name="Text Box 3"/>
        <xdr:cNvSpPr txBox="1">
          <a:spLocks noChangeArrowheads="1"/>
        </xdr:cNvSpPr>
      </xdr:nvSpPr>
      <xdr:spPr bwMode="auto">
        <a:xfrm>
          <a:off x="2247900" y="22193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14</xdr:col>
      <xdr:colOff>9525</xdr:colOff>
      <xdr:row>9</xdr:row>
      <xdr:rowOff>19050</xdr:rowOff>
    </xdr:to>
    <xdr:sp macro="" textlink="">
      <xdr:nvSpPr>
        <xdr:cNvPr id="35133" name="Text Box 4"/>
        <xdr:cNvSpPr txBox="1">
          <a:spLocks noChangeArrowheads="1"/>
        </xdr:cNvSpPr>
      </xdr:nvSpPr>
      <xdr:spPr bwMode="auto">
        <a:xfrm>
          <a:off x="2247900" y="2028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33</xdr:row>
      <xdr:rowOff>85725</xdr:rowOff>
    </xdr:from>
    <xdr:to>
      <xdr:col>7</xdr:col>
      <xdr:colOff>323850</xdr:colOff>
      <xdr:row>34</xdr:row>
      <xdr:rowOff>123825</xdr:rowOff>
    </xdr:to>
    <xdr:pic>
      <xdr:nvPicPr>
        <xdr:cNvPr id="35134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8000"/>
          <a:ext cx="1381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10</xdr:row>
      <xdr:rowOff>0</xdr:rowOff>
    </xdr:from>
    <xdr:to>
      <xdr:col>14</xdr:col>
      <xdr:colOff>19050</xdr:colOff>
      <xdr:row>11</xdr:row>
      <xdr:rowOff>19050</xdr:rowOff>
    </xdr:to>
    <xdr:sp macro="" textlink="">
      <xdr:nvSpPr>
        <xdr:cNvPr id="23536" name="Text Box 1"/>
        <xdr:cNvSpPr txBox="1">
          <a:spLocks noChangeArrowheads="1"/>
        </xdr:cNvSpPr>
      </xdr:nvSpPr>
      <xdr:spPr bwMode="auto">
        <a:xfrm>
          <a:off x="2324100" y="2409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14</xdr:col>
      <xdr:colOff>19050</xdr:colOff>
      <xdr:row>10</xdr:row>
      <xdr:rowOff>19050</xdr:rowOff>
    </xdr:to>
    <xdr:sp macro="" textlink="">
      <xdr:nvSpPr>
        <xdr:cNvPr id="23537" name="Text Box 1"/>
        <xdr:cNvSpPr txBox="1">
          <a:spLocks noChangeArrowheads="1"/>
        </xdr:cNvSpPr>
      </xdr:nvSpPr>
      <xdr:spPr bwMode="auto">
        <a:xfrm>
          <a:off x="2324100" y="22193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57150</xdr:rowOff>
    </xdr:from>
    <xdr:to>
      <xdr:col>7</xdr:col>
      <xdr:colOff>352425</xdr:colOff>
      <xdr:row>35</xdr:row>
      <xdr:rowOff>95250</xdr:rowOff>
    </xdr:to>
    <xdr:pic>
      <xdr:nvPicPr>
        <xdr:cNvPr id="23538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019925"/>
          <a:ext cx="1381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11</xdr:row>
      <xdr:rowOff>0</xdr:rowOff>
    </xdr:from>
    <xdr:to>
      <xdr:col>14</xdr:col>
      <xdr:colOff>19050</xdr:colOff>
      <xdr:row>12</xdr:row>
      <xdr:rowOff>19050</xdr:rowOff>
    </xdr:to>
    <xdr:sp macro="" textlink="">
      <xdr:nvSpPr>
        <xdr:cNvPr id="26955" name="Text Box 1"/>
        <xdr:cNvSpPr txBox="1">
          <a:spLocks noChangeArrowheads="1"/>
        </xdr:cNvSpPr>
      </xdr:nvSpPr>
      <xdr:spPr bwMode="auto">
        <a:xfrm>
          <a:off x="2190750" y="26003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34</xdr:row>
      <xdr:rowOff>85725</xdr:rowOff>
    </xdr:from>
    <xdr:to>
      <xdr:col>7</xdr:col>
      <xdr:colOff>428625</xdr:colOff>
      <xdr:row>35</xdr:row>
      <xdr:rowOff>123825</xdr:rowOff>
    </xdr:to>
    <xdr:pic>
      <xdr:nvPicPr>
        <xdr:cNvPr id="26956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0485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11</xdr:row>
      <xdr:rowOff>0</xdr:rowOff>
    </xdr:from>
    <xdr:to>
      <xdr:col>14</xdr:col>
      <xdr:colOff>28575</xdr:colOff>
      <xdr:row>12</xdr:row>
      <xdr:rowOff>19050</xdr:rowOff>
    </xdr:to>
    <xdr:sp macro="" textlink="">
      <xdr:nvSpPr>
        <xdr:cNvPr id="27979" name="Text Box 1"/>
        <xdr:cNvSpPr txBox="1">
          <a:spLocks noChangeArrowheads="1"/>
        </xdr:cNvSpPr>
      </xdr:nvSpPr>
      <xdr:spPr bwMode="auto">
        <a:xfrm>
          <a:off x="2476500" y="26003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34</xdr:row>
      <xdr:rowOff>104775</xdr:rowOff>
    </xdr:from>
    <xdr:to>
      <xdr:col>7</xdr:col>
      <xdr:colOff>142875</xdr:colOff>
      <xdr:row>35</xdr:row>
      <xdr:rowOff>152400</xdr:rowOff>
    </xdr:to>
    <xdr:pic>
      <xdr:nvPicPr>
        <xdr:cNvPr id="27980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067550"/>
          <a:ext cx="1371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11</xdr:row>
      <xdr:rowOff>0</xdr:rowOff>
    </xdr:from>
    <xdr:to>
      <xdr:col>14</xdr:col>
      <xdr:colOff>9525</xdr:colOff>
      <xdr:row>12</xdr:row>
      <xdr:rowOff>19050</xdr:rowOff>
    </xdr:to>
    <xdr:sp macro="" textlink="">
      <xdr:nvSpPr>
        <xdr:cNvPr id="35890" name="Text Box 1"/>
        <xdr:cNvSpPr txBox="1">
          <a:spLocks noChangeArrowheads="1"/>
        </xdr:cNvSpPr>
      </xdr:nvSpPr>
      <xdr:spPr bwMode="auto">
        <a:xfrm>
          <a:off x="2190750" y="26003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14</xdr:col>
      <xdr:colOff>9525</xdr:colOff>
      <xdr:row>11</xdr:row>
      <xdr:rowOff>19050</xdr:rowOff>
    </xdr:to>
    <xdr:sp macro="" textlink="">
      <xdr:nvSpPr>
        <xdr:cNvPr id="35891" name="Text Box 2"/>
        <xdr:cNvSpPr txBox="1">
          <a:spLocks noChangeArrowheads="1"/>
        </xdr:cNvSpPr>
      </xdr:nvSpPr>
      <xdr:spPr bwMode="auto">
        <a:xfrm>
          <a:off x="2190750" y="2409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104775</xdr:colOff>
      <xdr:row>33</xdr:row>
      <xdr:rowOff>85725</xdr:rowOff>
    </xdr:from>
    <xdr:to>
      <xdr:col>7</xdr:col>
      <xdr:colOff>447675</xdr:colOff>
      <xdr:row>34</xdr:row>
      <xdr:rowOff>123825</xdr:rowOff>
    </xdr:to>
    <xdr:pic>
      <xdr:nvPicPr>
        <xdr:cNvPr id="35892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858000"/>
          <a:ext cx="1381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14</xdr:col>
      <xdr:colOff>9525</xdr:colOff>
      <xdr:row>7</xdr:row>
      <xdr:rowOff>19050</xdr:rowOff>
    </xdr:to>
    <xdr:sp macro="" textlink="">
      <xdr:nvSpPr>
        <xdr:cNvPr id="35893" name="Text Box 1"/>
        <xdr:cNvSpPr txBox="1">
          <a:spLocks noChangeArrowheads="1"/>
        </xdr:cNvSpPr>
      </xdr:nvSpPr>
      <xdr:spPr bwMode="auto">
        <a:xfrm>
          <a:off x="2190750" y="164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14</xdr:col>
      <xdr:colOff>9525</xdr:colOff>
      <xdr:row>6</xdr:row>
      <xdr:rowOff>19050</xdr:rowOff>
    </xdr:to>
    <xdr:sp macro="" textlink="">
      <xdr:nvSpPr>
        <xdr:cNvPr id="35894" name="Text Box 2"/>
        <xdr:cNvSpPr txBox="1">
          <a:spLocks noChangeArrowheads="1"/>
        </xdr:cNvSpPr>
      </xdr:nvSpPr>
      <xdr:spPr bwMode="auto">
        <a:xfrm>
          <a:off x="2190750" y="14573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11</xdr:row>
      <xdr:rowOff>0</xdr:rowOff>
    </xdr:from>
    <xdr:to>
      <xdr:col>14</xdr:col>
      <xdr:colOff>19050</xdr:colOff>
      <xdr:row>12</xdr:row>
      <xdr:rowOff>19050</xdr:rowOff>
    </xdr:to>
    <xdr:sp macro="" textlink="">
      <xdr:nvSpPr>
        <xdr:cNvPr id="29003" name="Text Box 1"/>
        <xdr:cNvSpPr txBox="1">
          <a:spLocks noChangeArrowheads="1"/>
        </xdr:cNvSpPr>
      </xdr:nvSpPr>
      <xdr:spPr bwMode="auto">
        <a:xfrm>
          <a:off x="2190750" y="26003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104775</xdr:colOff>
      <xdr:row>34</xdr:row>
      <xdr:rowOff>95250</xdr:rowOff>
    </xdr:from>
    <xdr:to>
      <xdr:col>7</xdr:col>
      <xdr:colOff>447675</xdr:colOff>
      <xdr:row>35</xdr:row>
      <xdr:rowOff>133350</xdr:rowOff>
    </xdr:to>
    <xdr:pic>
      <xdr:nvPicPr>
        <xdr:cNvPr id="29004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077075"/>
          <a:ext cx="1381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11</xdr:row>
      <xdr:rowOff>0</xdr:rowOff>
    </xdr:from>
    <xdr:to>
      <xdr:col>14</xdr:col>
      <xdr:colOff>28575</xdr:colOff>
      <xdr:row>12</xdr:row>
      <xdr:rowOff>19050</xdr:rowOff>
    </xdr:to>
    <xdr:sp macro="" textlink="">
      <xdr:nvSpPr>
        <xdr:cNvPr id="30027" name="Text Box 1"/>
        <xdr:cNvSpPr txBox="1">
          <a:spLocks noChangeArrowheads="1"/>
        </xdr:cNvSpPr>
      </xdr:nvSpPr>
      <xdr:spPr bwMode="auto">
        <a:xfrm>
          <a:off x="2190750" y="26003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34</xdr:row>
      <xdr:rowOff>95250</xdr:rowOff>
    </xdr:from>
    <xdr:to>
      <xdr:col>7</xdr:col>
      <xdr:colOff>419100</xdr:colOff>
      <xdr:row>35</xdr:row>
      <xdr:rowOff>133350</xdr:rowOff>
    </xdr:to>
    <xdr:pic>
      <xdr:nvPicPr>
        <xdr:cNvPr id="30028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058025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10</xdr:row>
      <xdr:rowOff>0</xdr:rowOff>
    </xdr:from>
    <xdr:to>
      <xdr:col>14</xdr:col>
      <xdr:colOff>9525</xdr:colOff>
      <xdr:row>11</xdr:row>
      <xdr:rowOff>19050</xdr:rowOff>
    </xdr:to>
    <xdr:sp macro="" textlink="">
      <xdr:nvSpPr>
        <xdr:cNvPr id="31051" name="Text Box 1"/>
        <xdr:cNvSpPr txBox="1">
          <a:spLocks noChangeArrowheads="1"/>
        </xdr:cNvSpPr>
      </xdr:nvSpPr>
      <xdr:spPr bwMode="auto">
        <a:xfrm>
          <a:off x="2190750" y="2409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34</xdr:row>
      <xdr:rowOff>85725</xdr:rowOff>
    </xdr:from>
    <xdr:to>
      <xdr:col>7</xdr:col>
      <xdr:colOff>419100</xdr:colOff>
      <xdr:row>35</xdr:row>
      <xdr:rowOff>123825</xdr:rowOff>
    </xdr:to>
    <xdr:pic>
      <xdr:nvPicPr>
        <xdr:cNvPr id="31052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0485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11</xdr:row>
      <xdr:rowOff>0</xdr:rowOff>
    </xdr:from>
    <xdr:to>
      <xdr:col>13</xdr:col>
      <xdr:colOff>85725</xdr:colOff>
      <xdr:row>12</xdr:row>
      <xdr:rowOff>19050</xdr:rowOff>
    </xdr:to>
    <xdr:sp macro="" textlink="">
      <xdr:nvSpPr>
        <xdr:cNvPr id="32075" name="Text Box 1"/>
        <xdr:cNvSpPr txBox="1">
          <a:spLocks noChangeArrowheads="1"/>
        </xdr:cNvSpPr>
      </xdr:nvSpPr>
      <xdr:spPr bwMode="auto">
        <a:xfrm>
          <a:off x="2190750" y="26003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57150</xdr:colOff>
      <xdr:row>33</xdr:row>
      <xdr:rowOff>57150</xdr:rowOff>
    </xdr:from>
    <xdr:to>
      <xdr:col>7</xdr:col>
      <xdr:colOff>390525</xdr:colOff>
      <xdr:row>34</xdr:row>
      <xdr:rowOff>104775</xdr:rowOff>
    </xdr:to>
    <xdr:pic>
      <xdr:nvPicPr>
        <xdr:cNvPr id="32076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829425"/>
          <a:ext cx="1371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12</xdr:row>
      <xdr:rowOff>0</xdr:rowOff>
    </xdr:from>
    <xdr:to>
      <xdr:col>13</xdr:col>
      <xdr:colOff>85725</xdr:colOff>
      <xdr:row>13</xdr:row>
      <xdr:rowOff>19050</xdr:rowOff>
    </xdr:to>
    <xdr:sp macro="" textlink="">
      <xdr:nvSpPr>
        <xdr:cNvPr id="33759" name="Text Box 1"/>
        <xdr:cNvSpPr txBox="1">
          <a:spLocks noChangeArrowheads="1"/>
        </xdr:cNvSpPr>
      </xdr:nvSpPr>
      <xdr:spPr bwMode="auto">
        <a:xfrm>
          <a:off x="2190750" y="2790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13</xdr:col>
      <xdr:colOff>85725</xdr:colOff>
      <xdr:row>34</xdr:row>
      <xdr:rowOff>19050</xdr:rowOff>
    </xdr:to>
    <xdr:sp macro="" textlink="">
      <xdr:nvSpPr>
        <xdr:cNvPr id="33760" name="Text Box 2"/>
        <xdr:cNvSpPr txBox="1">
          <a:spLocks noChangeArrowheads="1"/>
        </xdr:cNvSpPr>
      </xdr:nvSpPr>
      <xdr:spPr bwMode="auto">
        <a:xfrm>
          <a:off x="2190750" y="69056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32</xdr:row>
      <xdr:rowOff>0</xdr:rowOff>
    </xdr:from>
    <xdr:to>
      <xdr:col>13</xdr:col>
      <xdr:colOff>85725</xdr:colOff>
      <xdr:row>33</xdr:row>
      <xdr:rowOff>19050</xdr:rowOff>
    </xdr:to>
    <xdr:sp macro="" textlink="">
      <xdr:nvSpPr>
        <xdr:cNvPr id="33761" name="Text Box 3"/>
        <xdr:cNvSpPr txBox="1">
          <a:spLocks noChangeArrowheads="1"/>
        </xdr:cNvSpPr>
      </xdr:nvSpPr>
      <xdr:spPr bwMode="auto">
        <a:xfrm>
          <a:off x="2190750" y="67151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13</xdr:col>
      <xdr:colOff>85725</xdr:colOff>
      <xdr:row>25</xdr:row>
      <xdr:rowOff>19050</xdr:rowOff>
    </xdr:to>
    <xdr:sp macro="" textlink="">
      <xdr:nvSpPr>
        <xdr:cNvPr id="33762" name="Text Box 4"/>
        <xdr:cNvSpPr txBox="1">
          <a:spLocks noChangeArrowheads="1"/>
        </xdr:cNvSpPr>
      </xdr:nvSpPr>
      <xdr:spPr bwMode="auto">
        <a:xfrm>
          <a:off x="2190750" y="51911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26</xdr:row>
      <xdr:rowOff>0</xdr:rowOff>
    </xdr:from>
    <xdr:to>
      <xdr:col>13</xdr:col>
      <xdr:colOff>85725</xdr:colOff>
      <xdr:row>27</xdr:row>
      <xdr:rowOff>19050</xdr:rowOff>
    </xdr:to>
    <xdr:sp macro="" textlink="">
      <xdr:nvSpPr>
        <xdr:cNvPr id="33763" name="Text Box 8"/>
        <xdr:cNvSpPr txBox="1">
          <a:spLocks noChangeArrowheads="1"/>
        </xdr:cNvSpPr>
      </xdr:nvSpPr>
      <xdr:spPr bwMode="auto">
        <a:xfrm>
          <a:off x="2190750" y="55721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35</xdr:row>
      <xdr:rowOff>85725</xdr:rowOff>
    </xdr:from>
    <xdr:to>
      <xdr:col>7</xdr:col>
      <xdr:colOff>409575</xdr:colOff>
      <xdr:row>36</xdr:row>
      <xdr:rowOff>123825</xdr:rowOff>
    </xdr:to>
    <xdr:pic>
      <xdr:nvPicPr>
        <xdr:cNvPr id="33764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372350"/>
          <a:ext cx="1381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12</xdr:row>
      <xdr:rowOff>0</xdr:rowOff>
    </xdr:from>
    <xdr:to>
      <xdr:col>13</xdr:col>
      <xdr:colOff>85725</xdr:colOff>
      <xdr:row>13</xdr:row>
      <xdr:rowOff>47625</xdr:rowOff>
    </xdr:to>
    <xdr:sp macro="" textlink="">
      <xdr:nvSpPr>
        <xdr:cNvPr id="34123" name="Text Box 1"/>
        <xdr:cNvSpPr txBox="1">
          <a:spLocks noChangeArrowheads="1"/>
        </xdr:cNvSpPr>
      </xdr:nvSpPr>
      <xdr:spPr bwMode="auto">
        <a:xfrm>
          <a:off x="2238375" y="26384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39</xdr:row>
      <xdr:rowOff>104775</xdr:rowOff>
    </xdr:from>
    <xdr:to>
      <xdr:col>7</xdr:col>
      <xdr:colOff>409575</xdr:colOff>
      <xdr:row>40</xdr:row>
      <xdr:rowOff>152400</xdr:rowOff>
    </xdr:to>
    <xdr:pic>
      <xdr:nvPicPr>
        <xdr:cNvPr id="34124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372350"/>
          <a:ext cx="1381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7" Type="http://schemas.openxmlformats.org/officeDocument/2006/relationships/drawing" Target="../drawings/drawing2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7" Type="http://schemas.openxmlformats.org/officeDocument/2006/relationships/drawing" Target="../drawings/drawing3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7" Type="http://schemas.openxmlformats.org/officeDocument/2006/relationships/drawing" Target="../drawings/drawing4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7" Type="http://schemas.openxmlformats.org/officeDocument/2006/relationships/drawing" Target="../drawings/drawing5.x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7" Type="http://schemas.openxmlformats.org/officeDocument/2006/relationships/drawing" Target="../drawings/drawing6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7" Type="http://schemas.openxmlformats.org/officeDocument/2006/relationships/drawing" Target="../drawings/drawing7.xml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7" Type="http://schemas.openxmlformats.org/officeDocument/2006/relationships/drawing" Target="../drawings/drawing8.xml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7" Type="http://schemas.openxmlformats.org/officeDocument/2006/relationships/drawing" Target="../drawings/drawing9.xml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7" Type="http://schemas.openxmlformats.org/officeDocument/2006/relationships/drawing" Target="../drawings/drawing10.xml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7" Type="http://schemas.openxmlformats.org/officeDocument/2006/relationships/drawing" Target="../drawings/drawing11.xml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.bin"/><Relationship Id="rId7" Type="http://schemas.openxmlformats.org/officeDocument/2006/relationships/drawing" Target="../drawings/drawing12.xml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71.bin"/><Relationship Id="rId4" Type="http://schemas.openxmlformats.org/officeDocument/2006/relationships/printerSettings" Target="../printerSettings/printerSettings7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7" Type="http://schemas.openxmlformats.org/officeDocument/2006/relationships/drawing" Target="../drawings/drawing13.xml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7" Type="http://schemas.openxmlformats.org/officeDocument/2006/relationships/drawing" Target="../drawings/drawing14.xml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5" Type="http://schemas.openxmlformats.org/officeDocument/2006/relationships/printerSettings" Target="../printerSettings/printerSettings83.bin"/><Relationship Id="rId4" Type="http://schemas.openxmlformats.org/officeDocument/2006/relationships/printerSettings" Target="../printerSettings/printerSettings8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7" Type="http://schemas.openxmlformats.org/officeDocument/2006/relationships/drawing" Target="../drawings/drawing15.xml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5" Type="http://schemas.openxmlformats.org/officeDocument/2006/relationships/printerSettings" Target="../printerSettings/printerSettings89.bin"/><Relationship Id="rId4" Type="http://schemas.openxmlformats.org/officeDocument/2006/relationships/printerSettings" Target="../printerSettings/printerSettings8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1"/>
  <sheetViews>
    <sheetView tabSelected="1" view="pageBreakPreview" zoomScaleNormal="100" zoomScaleSheetLayoutView="100" workbookViewId="0">
      <selection activeCell="H3" sqref="H3:O3"/>
    </sheetView>
  </sheetViews>
  <sheetFormatPr defaultRowHeight="17.25"/>
  <cols>
    <col min="1" max="1" width="3.875" style="2" customWidth="1"/>
    <col min="2" max="2" width="0.375" style="2" customWidth="1"/>
    <col min="3" max="3" width="9.125" style="2" customWidth="1"/>
    <col min="4" max="4" width="0.375" style="2" customWidth="1"/>
    <col min="5" max="5" width="3.625" style="3" customWidth="1"/>
    <col min="6" max="7" width="8.125" style="2" customWidth="1"/>
    <col min="8" max="8" width="7.125" style="2" hidden="1" customWidth="1"/>
    <col min="9" max="9" width="8.5" style="2" hidden="1" customWidth="1"/>
    <col min="10" max="10" width="3.625" style="2" customWidth="1"/>
    <col min="11" max="12" width="7.125" style="2" customWidth="1"/>
    <col min="13" max="13" width="3.625" style="2" customWidth="1"/>
    <col min="14" max="15" width="7.125" style="2" customWidth="1"/>
    <col min="16" max="16" width="3.625" style="2" customWidth="1"/>
    <col min="17" max="18" width="7.125" style="2" customWidth="1"/>
    <col min="19" max="19" width="3.5" style="2" customWidth="1"/>
    <col min="20" max="20" width="7.25" style="2" customWidth="1"/>
    <col min="21" max="21" width="6.25" style="2" customWidth="1"/>
    <col min="22" max="22" width="5.375" style="2" customWidth="1"/>
    <col min="23" max="23" width="9.375" style="2" bestFit="1" customWidth="1"/>
    <col min="24" max="24" width="7.625" style="2" customWidth="1"/>
    <col min="25" max="25" width="17.375" style="2" customWidth="1"/>
    <col min="26" max="16384" width="9" style="2"/>
  </cols>
  <sheetData>
    <row r="1" spans="1:34" s="89" customFormat="1" ht="30" customHeight="1">
      <c r="A1" s="47" t="s">
        <v>0</v>
      </c>
      <c r="B1" s="86"/>
      <c r="C1" s="86"/>
      <c r="D1" s="87"/>
      <c r="E1" s="568"/>
      <c r="F1" s="568"/>
      <c r="G1" s="568"/>
      <c r="H1" s="569"/>
      <c r="I1" s="17" t="s">
        <v>1</v>
      </c>
      <c r="J1" s="467"/>
      <c r="K1" s="566" t="s">
        <v>81</v>
      </c>
      <c r="L1" s="566"/>
      <c r="M1" s="566"/>
      <c r="N1" s="566"/>
      <c r="O1" s="566"/>
      <c r="P1" s="566"/>
      <c r="Q1" s="567"/>
      <c r="R1" s="17" t="s">
        <v>2</v>
      </c>
      <c r="S1" s="560"/>
      <c r="T1" s="560"/>
      <c r="U1" s="561"/>
      <c r="V1" s="560"/>
      <c r="W1" s="560"/>
      <c r="X1" s="561"/>
      <c r="Y1" s="18" t="s">
        <v>3</v>
      </c>
      <c r="Z1" s="3"/>
      <c r="AA1" s="88"/>
      <c r="AB1" s="88"/>
      <c r="AC1" s="88"/>
      <c r="AD1" s="88"/>
      <c r="AE1" s="2"/>
      <c r="AF1" s="2"/>
      <c r="AG1" s="2"/>
      <c r="AH1" s="2"/>
    </row>
    <row r="2" spans="1:34" s="89" customFormat="1" ht="30" customHeight="1">
      <c r="A2" s="90"/>
      <c r="B2" s="91"/>
      <c r="C2" s="92"/>
      <c r="D2" s="92"/>
      <c r="E2" s="570"/>
      <c r="F2" s="570"/>
      <c r="G2" s="570"/>
      <c r="H2" s="571"/>
      <c r="I2" s="17" t="s">
        <v>4</v>
      </c>
      <c r="J2" s="467"/>
      <c r="K2" s="578" t="s">
        <v>82</v>
      </c>
      <c r="L2" s="578"/>
      <c r="M2" s="578"/>
      <c r="N2" s="578"/>
      <c r="O2" s="578"/>
      <c r="P2" s="578"/>
      <c r="Q2" s="579"/>
      <c r="R2" s="17" t="s">
        <v>5</v>
      </c>
      <c r="S2" s="572">
        <f>U21</f>
        <v>0</v>
      </c>
      <c r="T2" s="573"/>
      <c r="U2" s="19" t="s">
        <v>6</v>
      </c>
      <c r="V2" s="572">
        <f>X21</f>
        <v>0</v>
      </c>
      <c r="W2" s="573"/>
      <c r="X2" s="19" t="s">
        <v>6</v>
      </c>
      <c r="Y2" s="20"/>
      <c r="Z2" s="3"/>
      <c r="AA2" s="88"/>
      <c r="AB2" s="88"/>
      <c r="AC2" s="88"/>
      <c r="AD2" s="88"/>
      <c r="AE2" s="2"/>
      <c r="AF2" s="2"/>
      <c r="AG2" s="2"/>
      <c r="AH2" s="2"/>
    </row>
    <row r="3" spans="1:34" ht="30" customHeight="1" thickBot="1">
      <c r="A3" s="557"/>
      <c r="B3" s="557"/>
      <c r="C3" s="557"/>
      <c r="D3" s="557"/>
      <c r="E3" s="557"/>
      <c r="F3" s="110"/>
      <c r="G3" s="110"/>
      <c r="H3" s="576" t="s">
        <v>21</v>
      </c>
      <c r="I3" s="576"/>
      <c r="J3" s="577"/>
      <c r="K3" s="577"/>
      <c r="L3" s="577"/>
      <c r="M3" s="577"/>
      <c r="N3" s="577"/>
      <c r="O3" s="577"/>
      <c r="P3" s="111"/>
      <c r="Q3" s="111"/>
      <c r="R3" s="111"/>
      <c r="S3" s="111"/>
      <c r="U3" s="21"/>
      <c r="V3" s="111"/>
      <c r="X3" s="21"/>
      <c r="Y3" s="22"/>
      <c r="Z3" s="1"/>
      <c r="AA3" s="1"/>
      <c r="AB3" s="1"/>
      <c r="AC3" s="1"/>
      <c r="AD3" s="1"/>
      <c r="AE3" s="1"/>
      <c r="AF3" s="1"/>
    </row>
    <row r="4" spans="1:34" ht="21.95" customHeight="1">
      <c r="A4" s="93" t="s">
        <v>71</v>
      </c>
      <c r="B4" s="94"/>
      <c r="C4" s="95" t="s">
        <v>15</v>
      </c>
      <c r="D4" s="95"/>
      <c r="E4" s="562" t="s">
        <v>16</v>
      </c>
      <c r="F4" s="559"/>
      <c r="G4" s="563"/>
      <c r="H4" s="564" t="s">
        <v>17</v>
      </c>
      <c r="I4" s="565"/>
      <c r="J4" s="109"/>
      <c r="K4" s="23" t="s">
        <v>18</v>
      </c>
      <c r="L4" s="24"/>
      <c r="M4" s="109"/>
      <c r="N4" s="23" t="s">
        <v>19</v>
      </c>
      <c r="O4" s="24"/>
      <c r="P4" s="109"/>
      <c r="Q4" s="23" t="s">
        <v>20</v>
      </c>
      <c r="R4" s="24"/>
      <c r="S4" s="574"/>
      <c r="T4" s="575"/>
      <c r="U4" s="565"/>
      <c r="V4" s="574" t="s">
        <v>39</v>
      </c>
      <c r="W4" s="575"/>
      <c r="X4" s="565"/>
      <c r="Y4" s="25" t="s">
        <v>40</v>
      </c>
      <c r="Z4" s="1"/>
      <c r="AA4" s="1"/>
      <c r="AB4" s="1"/>
      <c r="AC4" s="1"/>
      <c r="AD4" s="1"/>
      <c r="AE4" s="1"/>
      <c r="AF4" s="1"/>
    </row>
    <row r="5" spans="1:34" ht="21.95" customHeight="1">
      <c r="A5" s="96">
        <v>4</v>
      </c>
      <c r="B5" s="97"/>
      <c r="C5" s="98" t="s">
        <v>22</v>
      </c>
      <c r="D5" s="99"/>
      <c r="E5" s="26">
        <f>VALUE(TRIM(LEFT(中・東区!F21,2)))</f>
        <v>9</v>
      </c>
      <c r="F5" s="5">
        <f>中・東区!H21</f>
        <v>12800</v>
      </c>
      <c r="G5" s="6">
        <f>中・東区!I21</f>
        <v>0</v>
      </c>
      <c r="H5" s="27" t="e">
        <f>中・東区!#REF!</f>
        <v>#REF!</v>
      </c>
      <c r="I5" s="27" t="e">
        <f>中・東区!#REF!</f>
        <v>#REF!</v>
      </c>
      <c r="J5" s="28">
        <f>VALUE(TRIM(LEFT(中・東区!K21,2)))</f>
        <v>5</v>
      </c>
      <c r="K5" s="8">
        <f>中・東区!M21</f>
        <v>2650</v>
      </c>
      <c r="L5" s="8">
        <f>中・東区!O21</f>
        <v>0</v>
      </c>
      <c r="M5" s="28">
        <f>VALUE(TRIM(LEFT(中・東区!Q21,2)))</f>
        <v>4</v>
      </c>
      <c r="N5" s="8">
        <f>中・東区!S21</f>
        <v>1600</v>
      </c>
      <c r="O5" s="8">
        <f>中・東区!U21</f>
        <v>0</v>
      </c>
      <c r="P5" s="28">
        <f>VALUE(TRIM(LEFT(中・東区!W21,2)))</f>
        <v>5</v>
      </c>
      <c r="Q5" s="8">
        <f>中・東区!Y21</f>
        <v>2350</v>
      </c>
      <c r="R5" s="8">
        <f>中・東区!AA21</f>
        <v>0</v>
      </c>
      <c r="S5" s="28"/>
      <c r="T5" s="8">
        <v>0</v>
      </c>
      <c r="U5" s="7"/>
      <c r="V5" s="28">
        <f>SUM(E5+J5+M5+P5+S5)</f>
        <v>23</v>
      </c>
      <c r="W5" s="8">
        <f>SUM(F5+K5+N5+Q5+T5)</f>
        <v>19400</v>
      </c>
      <c r="X5" s="7">
        <f>SUM(G5,L5,O5,R5)</f>
        <v>0</v>
      </c>
      <c r="Y5" s="29"/>
      <c r="Z5" s="1"/>
      <c r="AA5" s="1"/>
      <c r="AB5" s="1"/>
      <c r="AC5" s="1"/>
      <c r="AD5" s="1"/>
      <c r="AE5" s="1"/>
      <c r="AF5" s="1"/>
    </row>
    <row r="6" spans="1:34" ht="21.95" customHeight="1">
      <c r="A6" s="100">
        <v>4</v>
      </c>
      <c r="B6" s="101"/>
      <c r="C6" s="102" t="s">
        <v>23</v>
      </c>
      <c r="D6" s="103"/>
      <c r="E6" s="30">
        <f>VALUE(TRIM(LEFT(中・東区!F39,2)))</f>
        <v>9</v>
      </c>
      <c r="F6" s="4">
        <f>中・東区!H39</f>
        <v>12700</v>
      </c>
      <c r="G6" s="9">
        <f>中・東区!I39</f>
        <v>0</v>
      </c>
      <c r="H6" s="31" t="e">
        <f>中・東区!#REF!</f>
        <v>#REF!</v>
      </c>
      <c r="I6" s="31" t="e">
        <f>中・東区!#REF!</f>
        <v>#REF!</v>
      </c>
      <c r="J6" s="32">
        <f>VALUE(TRIM(LEFT(中・東区!K39,2)))</f>
        <v>3</v>
      </c>
      <c r="K6" s="11">
        <f>中・東区!M39</f>
        <v>1450</v>
      </c>
      <c r="L6" s="11">
        <f>中・東区!O39</f>
        <v>0</v>
      </c>
      <c r="M6" s="32">
        <f>VALUE(TRIM(LEFT(中・東区!Q39,2)))</f>
        <v>1</v>
      </c>
      <c r="N6" s="11">
        <f>中・東区!S39</f>
        <v>400</v>
      </c>
      <c r="O6" s="11">
        <f>中・東区!U39</f>
        <v>0</v>
      </c>
      <c r="P6" s="32">
        <f>VALUE(TRIM(LEFT(中・東区!W39,2)))</f>
        <v>3</v>
      </c>
      <c r="Q6" s="11">
        <f>中・東区!Y39</f>
        <v>1450</v>
      </c>
      <c r="R6" s="11">
        <f>中・東区!AA39</f>
        <v>0</v>
      </c>
      <c r="S6" s="32"/>
      <c r="T6" s="11"/>
      <c r="U6" s="10"/>
      <c r="V6" s="32">
        <f t="shared" ref="V6:W10" si="0">SUM(E6+J6+M6+P6)</f>
        <v>16</v>
      </c>
      <c r="W6" s="11">
        <f t="shared" si="0"/>
        <v>16000</v>
      </c>
      <c r="X6" s="10"/>
      <c r="Y6" s="29"/>
      <c r="Z6" s="1"/>
      <c r="AA6" s="1"/>
      <c r="AB6" s="1"/>
      <c r="AC6" s="1"/>
      <c r="AD6" s="1"/>
      <c r="AE6" s="1"/>
      <c r="AF6" s="1"/>
    </row>
    <row r="7" spans="1:34" ht="21.95" customHeight="1">
      <c r="A7" s="100">
        <v>5</v>
      </c>
      <c r="B7" s="101"/>
      <c r="C7" s="102" t="s">
        <v>24</v>
      </c>
      <c r="D7" s="103"/>
      <c r="E7" s="30">
        <f>VALUE(TRIM(LEFT(中村区!F34,2)))</f>
        <v>13</v>
      </c>
      <c r="F7" s="4">
        <f>中村区!H34</f>
        <v>23400</v>
      </c>
      <c r="G7" s="9">
        <f>中村区!J34</f>
        <v>0</v>
      </c>
      <c r="H7" s="31">
        <f>中村区!K34</f>
        <v>0</v>
      </c>
      <c r="I7" s="31">
        <f>中村区!M34</f>
        <v>0</v>
      </c>
      <c r="J7" s="32">
        <f>VALUE(TRIM(LEFT(中村区!O34,2)))</f>
        <v>4</v>
      </c>
      <c r="K7" s="11">
        <f>中村区!Q34</f>
        <v>2300</v>
      </c>
      <c r="L7" s="11">
        <f>中村区!S34</f>
        <v>0</v>
      </c>
      <c r="M7" s="32">
        <f>VALUE(TRIM(LEFT(中村区!U34,2)))</f>
        <v>2</v>
      </c>
      <c r="N7" s="11">
        <f>中村区!W34</f>
        <v>500</v>
      </c>
      <c r="O7" s="11">
        <f>中村区!Y34</f>
        <v>0</v>
      </c>
      <c r="P7" s="32">
        <f>VALUE(TRIM(LEFT(中村区!AA34,2)))</f>
        <v>5</v>
      </c>
      <c r="Q7" s="11">
        <f>中村区!AC34</f>
        <v>2400</v>
      </c>
      <c r="R7" s="11">
        <f>中村区!AE34</f>
        <v>0</v>
      </c>
      <c r="S7" s="32"/>
      <c r="T7" s="11"/>
      <c r="U7" s="10"/>
      <c r="V7" s="32">
        <f t="shared" si="0"/>
        <v>24</v>
      </c>
      <c r="W7" s="11">
        <f t="shared" si="0"/>
        <v>28600</v>
      </c>
      <c r="X7" s="10">
        <f t="shared" ref="X7:X20" si="1">SUM(G7,I7,L7,O7,R7)</f>
        <v>0</v>
      </c>
      <c r="Y7" s="29"/>
      <c r="Z7" s="1"/>
      <c r="AA7" s="1"/>
      <c r="AB7" s="1"/>
      <c r="AC7" s="1"/>
      <c r="AD7" s="1"/>
      <c r="AE7" s="1"/>
      <c r="AF7" s="1"/>
    </row>
    <row r="8" spans="1:34" ht="21.95" customHeight="1">
      <c r="A8" s="100">
        <v>6</v>
      </c>
      <c r="B8" s="101"/>
      <c r="C8" s="102" t="s">
        <v>25</v>
      </c>
      <c r="D8" s="103"/>
      <c r="E8" s="30">
        <f>VALUE(TRIM(LEFT(西区!F33,2)))</f>
        <v>14</v>
      </c>
      <c r="F8" s="4">
        <f>西区!H33</f>
        <v>24600</v>
      </c>
      <c r="G8" s="9">
        <f>西区!J33</f>
        <v>0</v>
      </c>
      <c r="H8" s="31">
        <f>西区!K33</f>
        <v>0</v>
      </c>
      <c r="I8" s="31">
        <f>西区!M33</f>
        <v>0</v>
      </c>
      <c r="J8" s="32">
        <f>VALUE(TRIM(LEFT(西区!O33,2)))</f>
        <v>4</v>
      </c>
      <c r="K8" s="11">
        <f>西区!Q33</f>
        <v>2150</v>
      </c>
      <c r="L8" s="11">
        <f>西区!S33</f>
        <v>0</v>
      </c>
      <c r="M8" s="32"/>
      <c r="N8" s="11">
        <f>西区!W33</f>
        <v>0</v>
      </c>
      <c r="O8" s="11">
        <f>西区!Y33</f>
        <v>0</v>
      </c>
      <c r="P8" s="32">
        <f>VALUE(TRIM(LEFT(西区!AA33,2)))</f>
        <v>5</v>
      </c>
      <c r="Q8" s="11">
        <f>西区!AC33</f>
        <v>1850</v>
      </c>
      <c r="R8" s="11">
        <f>西区!AE33</f>
        <v>0</v>
      </c>
      <c r="S8" s="32"/>
      <c r="T8" s="11"/>
      <c r="U8" s="10"/>
      <c r="V8" s="32">
        <f t="shared" si="0"/>
        <v>23</v>
      </c>
      <c r="W8" s="11">
        <f t="shared" si="0"/>
        <v>28600</v>
      </c>
      <c r="X8" s="10">
        <f t="shared" si="1"/>
        <v>0</v>
      </c>
      <c r="Y8" s="29"/>
      <c r="Z8" s="1"/>
      <c r="AA8" s="1"/>
      <c r="AB8" s="1"/>
      <c r="AC8" s="1"/>
      <c r="AD8" s="1"/>
      <c r="AE8" s="1"/>
      <c r="AF8" s="1"/>
    </row>
    <row r="9" spans="1:34" ht="21.95" customHeight="1">
      <c r="A9" s="100">
        <v>7</v>
      </c>
      <c r="B9" s="101"/>
      <c r="C9" s="102" t="s">
        <v>26</v>
      </c>
      <c r="D9" s="103"/>
      <c r="E9" s="30">
        <f>VALUE(TRIM(LEFT(北区!F33,2)))</f>
        <v>16</v>
      </c>
      <c r="F9" s="4">
        <f>北区!H33</f>
        <v>27050</v>
      </c>
      <c r="G9" s="9">
        <f>北区!J33</f>
        <v>0</v>
      </c>
      <c r="H9" s="31">
        <f>北区!K33</f>
        <v>0</v>
      </c>
      <c r="I9" s="31">
        <f>北区!M33</f>
        <v>0</v>
      </c>
      <c r="J9" s="32">
        <f>VALUE(TRIM(LEFT(北区!O33,2)))</f>
        <v>3</v>
      </c>
      <c r="K9" s="11">
        <f>北区!Q33</f>
        <v>2050</v>
      </c>
      <c r="L9" s="11">
        <f>北区!S33</f>
        <v>0</v>
      </c>
      <c r="M9" s="32"/>
      <c r="N9" s="11">
        <f>北区!W33</f>
        <v>0</v>
      </c>
      <c r="O9" s="11">
        <f>北区!Y33</f>
        <v>0</v>
      </c>
      <c r="P9" s="32">
        <f>VALUE(TRIM(LEFT(北区!AA33,2)))</f>
        <v>4</v>
      </c>
      <c r="Q9" s="11">
        <f>北区!AC33</f>
        <v>1950</v>
      </c>
      <c r="R9" s="11">
        <f>北区!AE33</f>
        <v>0</v>
      </c>
      <c r="S9" s="32"/>
      <c r="T9" s="11"/>
      <c r="U9" s="10"/>
      <c r="V9" s="32">
        <f t="shared" si="0"/>
        <v>23</v>
      </c>
      <c r="W9" s="11">
        <f t="shared" si="0"/>
        <v>31050</v>
      </c>
      <c r="X9" s="10">
        <f t="shared" si="1"/>
        <v>0</v>
      </c>
      <c r="Y9" s="29"/>
      <c r="Z9" s="1"/>
      <c r="AA9" s="1"/>
      <c r="AB9" s="1"/>
      <c r="AC9" s="1"/>
      <c r="AD9" s="1"/>
      <c r="AE9" s="1"/>
      <c r="AF9" s="1"/>
    </row>
    <row r="10" spans="1:34" ht="21.95" customHeight="1">
      <c r="A10" s="100">
        <v>8</v>
      </c>
      <c r="B10" s="101"/>
      <c r="C10" s="102" t="s">
        <v>27</v>
      </c>
      <c r="D10" s="103"/>
      <c r="E10" s="30">
        <f>VALUE(TRIM(LEFT(千種区!F34,2)))</f>
        <v>11</v>
      </c>
      <c r="F10" s="4">
        <f>千種区!H34</f>
        <v>23650</v>
      </c>
      <c r="G10" s="9">
        <f>千種区!J34</f>
        <v>0</v>
      </c>
      <c r="H10" s="31">
        <f>千種区!K34</f>
        <v>0</v>
      </c>
      <c r="I10" s="31">
        <f>千種区!M34</f>
        <v>0</v>
      </c>
      <c r="J10" s="32">
        <f>VALUE(TRIM(LEFT(千種区!O34,2)))</f>
        <v>4</v>
      </c>
      <c r="K10" s="11">
        <f>千種区!Q34</f>
        <v>5050</v>
      </c>
      <c r="L10" s="11">
        <f>千種区!S34</f>
        <v>0</v>
      </c>
      <c r="M10" s="32"/>
      <c r="N10" s="11">
        <f>千種区!W34</f>
        <v>0</v>
      </c>
      <c r="O10" s="11">
        <f>千種区!Y34</f>
        <v>0</v>
      </c>
      <c r="P10" s="32">
        <f>VALUE(TRIM(LEFT(千種区!AA34,2)))</f>
        <v>5</v>
      </c>
      <c r="Q10" s="11">
        <f>千種区!AC34</f>
        <v>2100</v>
      </c>
      <c r="R10" s="11">
        <f>千種区!AE34</f>
        <v>0</v>
      </c>
      <c r="S10" s="32"/>
      <c r="T10" s="11"/>
      <c r="U10" s="10"/>
      <c r="V10" s="32">
        <f t="shared" si="0"/>
        <v>20</v>
      </c>
      <c r="W10" s="11">
        <f t="shared" si="0"/>
        <v>30800</v>
      </c>
      <c r="X10" s="10">
        <f t="shared" si="1"/>
        <v>0</v>
      </c>
      <c r="Y10" s="29"/>
      <c r="Z10" s="1"/>
      <c r="AA10" s="1"/>
      <c r="AB10" s="1"/>
      <c r="AC10" s="1"/>
      <c r="AD10" s="1"/>
      <c r="AE10" s="1"/>
      <c r="AF10" s="1"/>
    </row>
    <row r="11" spans="1:34" ht="21.95" customHeight="1">
      <c r="A11" s="100">
        <v>9</v>
      </c>
      <c r="B11" s="101"/>
      <c r="C11" s="102" t="s">
        <v>28</v>
      </c>
      <c r="D11" s="103"/>
      <c r="E11" s="30">
        <f>VALUE(TRIM(LEFT(名東区!F34,2)))</f>
        <v>16</v>
      </c>
      <c r="F11" s="4">
        <f>名東区!H34</f>
        <v>27300</v>
      </c>
      <c r="G11" s="9">
        <f>名東区!J34</f>
        <v>0</v>
      </c>
      <c r="H11" s="31">
        <f>名東区!K34</f>
        <v>0</v>
      </c>
      <c r="I11" s="31">
        <f>名東区!M34</f>
        <v>0</v>
      </c>
      <c r="J11" s="32">
        <f>VALUE(TRIM(LEFT(名東区!O34,2)))</f>
        <v>4</v>
      </c>
      <c r="K11" s="11">
        <f>名東区!Q34</f>
        <v>5150</v>
      </c>
      <c r="L11" s="11">
        <f>名東区!S34</f>
        <v>0</v>
      </c>
      <c r="M11" s="32"/>
      <c r="N11" s="11">
        <f>名東区!W34</f>
        <v>0</v>
      </c>
      <c r="O11" s="11">
        <f>名東区!Y34</f>
        <v>0</v>
      </c>
      <c r="P11" s="32">
        <f>VALUE(TRIM(LEFT(名東区!AA34,2)))</f>
        <v>4</v>
      </c>
      <c r="Q11" s="11">
        <f>名東区!AC34</f>
        <v>2450</v>
      </c>
      <c r="R11" s="11">
        <f>名東区!AE34</f>
        <v>0</v>
      </c>
      <c r="S11" s="32"/>
      <c r="T11" s="11"/>
      <c r="U11" s="10"/>
      <c r="V11" s="32">
        <f t="shared" ref="V11:V20" si="2">SUM(E11+J11+M11+P11)</f>
        <v>24</v>
      </c>
      <c r="W11" s="11">
        <f t="shared" ref="W11:W20" si="3">SUM(F11+K11+N11+Q11)</f>
        <v>34900</v>
      </c>
      <c r="X11" s="10">
        <f t="shared" si="1"/>
        <v>0</v>
      </c>
      <c r="Y11" s="29"/>
      <c r="Z11" s="1"/>
      <c r="AA11" s="1"/>
      <c r="AB11" s="1"/>
      <c r="AC11" s="1"/>
      <c r="AD11" s="1"/>
      <c r="AE11" s="1"/>
      <c r="AF11" s="1"/>
    </row>
    <row r="12" spans="1:34" ht="21.95" customHeight="1">
      <c r="A12" s="100">
        <v>10</v>
      </c>
      <c r="B12" s="101"/>
      <c r="C12" s="102" t="s">
        <v>29</v>
      </c>
      <c r="D12" s="103"/>
      <c r="E12" s="30">
        <f>VALUE(TRIM(LEFT(守山区!F34,2)))</f>
        <v>9</v>
      </c>
      <c r="F12" s="4">
        <f>守山区!H34</f>
        <v>27200</v>
      </c>
      <c r="G12" s="9">
        <f>守山区!J34</f>
        <v>0</v>
      </c>
      <c r="H12" s="31">
        <f>守山区!K34</f>
        <v>0</v>
      </c>
      <c r="I12" s="31">
        <f>守山区!M34</f>
        <v>0</v>
      </c>
      <c r="J12" s="32">
        <f>VALUE(TRIM(LEFT(守山区!O34,2)))</f>
        <v>5</v>
      </c>
      <c r="K12" s="11">
        <f>守山区!Q34</f>
        <v>2000</v>
      </c>
      <c r="L12" s="11">
        <f>守山区!S34</f>
        <v>0</v>
      </c>
      <c r="M12" s="32"/>
      <c r="N12" s="11">
        <f>守山区!W34</f>
        <v>0</v>
      </c>
      <c r="O12" s="11">
        <f>守山区!Y34</f>
        <v>0</v>
      </c>
      <c r="P12" s="32">
        <f>VALUE(TRIM(LEFT(守山区!AA34,2)))</f>
        <v>4</v>
      </c>
      <c r="Q12" s="11">
        <f>守山区!AC34</f>
        <v>1750</v>
      </c>
      <c r="R12" s="11">
        <f>守山区!AE34</f>
        <v>0</v>
      </c>
      <c r="S12" s="32"/>
      <c r="T12" s="11"/>
      <c r="U12" s="10"/>
      <c r="V12" s="32">
        <f t="shared" si="2"/>
        <v>18</v>
      </c>
      <c r="W12" s="11">
        <f t="shared" si="3"/>
        <v>30950</v>
      </c>
      <c r="X12" s="10">
        <f t="shared" si="1"/>
        <v>0</v>
      </c>
      <c r="Y12" s="29"/>
      <c r="Z12" s="1"/>
      <c r="AA12" s="1"/>
      <c r="AB12" s="1"/>
      <c r="AC12" s="1"/>
      <c r="AD12" s="1"/>
      <c r="AE12" s="1"/>
      <c r="AF12" s="1"/>
    </row>
    <row r="13" spans="1:34" ht="21.95" customHeight="1">
      <c r="A13" s="100">
        <v>11</v>
      </c>
      <c r="B13" s="101"/>
      <c r="C13" s="102" t="s">
        <v>30</v>
      </c>
      <c r="D13" s="103"/>
      <c r="E13" s="30">
        <f>VALUE(TRIM(LEFT(昭和区!F33,2)))</f>
        <v>9</v>
      </c>
      <c r="F13" s="4">
        <f>昭和区!H33</f>
        <v>17600</v>
      </c>
      <c r="G13" s="9">
        <f>昭和区!J33</f>
        <v>0</v>
      </c>
      <c r="H13" s="31">
        <f>昭和区!K33</f>
        <v>0</v>
      </c>
      <c r="I13" s="31">
        <f>昭和区!M33</f>
        <v>0</v>
      </c>
      <c r="J13" s="32">
        <f>VALUE(TRIM(LEFT(昭和区!O33,2)))</f>
        <v>5</v>
      </c>
      <c r="K13" s="11">
        <f>昭和区!Q33</f>
        <v>2400</v>
      </c>
      <c r="L13" s="11">
        <f>昭和区!S33</f>
        <v>0</v>
      </c>
      <c r="M13" s="32"/>
      <c r="N13" s="11">
        <f>昭和区!W33</f>
        <v>0</v>
      </c>
      <c r="O13" s="11">
        <f>昭和区!Y33</f>
        <v>0</v>
      </c>
      <c r="P13" s="32">
        <f>VALUE(TRIM(LEFT(昭和区!AA33,2)))</f>
        <v>3</v>
      </c>
      <c r="Q13" s="11">
        <f>昭和区!AC33</f>
        <v>1200</v>
      </c>
      <c r="R13" s="11">
        <f>昭和区!AE33</f>
        <v>0</v>
      </c>
      <c r="S13" s="32"/>
      <c r="T13" s="11"/>
      <c r="U13" s="10"/>
      <c r="V13" s="32">
        <f t="shared" si="2"/>
        <v>17</v>
      </c>
      <c r="W13" s="11">
        <f t="shared" si="3"/>
        <v>21200</v>
      </c>
      <c r="X13" s="10">
        <f t="shared" si="1"/>
        <v>0</v>
      </c>
      <c r="Y13" s="29"/>
      <c r="Z13" s="1"/>
      <c r="AA13" s="1"/>
      <c r="AB13" s="1"/>
      <c r="AC13" s="1"/>
      <c r="AD13" s="1"/>
      <c r="AE13" s="1"/>
      <c r="AF13" s="1"/>
    </row>
    <row r="14" spans="1:34" ht="20.25">
      <c r="A14" s="100">
        <v>12</v>
      </c>
      <c r="B14" s="101"/>
      <c r="C14" s="102" t="s">
        <v>31</v>
      </c>
      <c r="D14" s="103"/>
      <c r="E14" s="33">
        <f>VALUE(TRIM(LEFT(天白区!F34,2)))</f>
        <v>11</v>
      </c>
      <c r="F14" s="4">
        <f>天白区!H34</f>
        <v>25100</v>
      </c>
      <c r="G14" s="9">
        <f>天白区!J34</f>
        <v>0</v>
      </c>
      <c r="H14" s="31">
        <f>天白区!K34</f>
        <v>0</v>
      </c>
      <c r="I14" s="31">
        <f>天白区!M34</f>
        <v>0</v>
      </c>
      <c r="J14" s="32">
        <f>VALUE(TRIM(LEFT(天白区!O34,2)))</f>
        <v>6</v>
      </c>
      <c r="K14" s="11">
        <f>天白区!Q34</f>
        <v>3000</v>
      </c>
      <c r="L14" s="11">
        <f>天白区!S34</f>
        <v>0</v>
      </c>
      <c r="M14" s="32">
        <f>VALUE(TRIM(LEFT(天白区!U34,2)))</f>
        <v>1</v>
      </c>
      <c r="N14" s="11">
        <f>天白区!W34</f>
        <v>50</v>
      </c>
      <c r="O14" s="11">
        <f>天白区!Y34</f>
        <v>0</v>
      </c>
      <c r="P14" s="32">
        <f>VALUE(TRIM(LEFT(天白区!AA34,2)))</f>
        <v>4</v>
      </c>
      <c r="Q14" s="11">
        <f>天白区!AC34</f>
        <v>2300</v>
      </c>
      <c r="R14" s="11">
        <f>天白区!AE34</f>
        <v>0</v>
      </c>
      <c r="S14" s="32"/>
      <c r="T14" s="11"/>
      <c r="U14" s="10"/>
      <c r="V14" s="32">
        <f t="shared" si="2"/>
        <v>22</v>
      </c>
      <c r="W14" s="11">
        <f t="shared" si="3"/>
        <v>30450</v>
      </c>
      <c r="X14" s="10">
        <f t="shared" si="1"/>
        <v>0</v>
      </c>
      <c r="Y14" s="29"/>
      <c r="Z14" s="1"/>
      <c r="AA14" s="1"/>
      <c r="AB14" s="1"/>
      <c r="AC14" s="1"/>
      <c r="AD14" s="1"/>
      <c r="AE14" s="1"/>
      <c r="AF14" s="1"/>
    </row>
    <row r="15" spans="1:34" ht="21.95" customHeight="1">
      <c r="A15" s="100">
        <v>13</v>
      </c>
      <c r="B15" s="101"/>
      <c r="C15" s="102" t="s">
        <v>32</v>
      </c>
      <c r="D15" s="103"/>
      <c r="E15" s="30">
        <f>VALUE(TRIM(LEFT(瑞穂区!F34,2)))</f>
        <v>10</v>
      </c>
      <c r="F15" s="4">
        <f>瑞穂区!H34</f>
        <v>17200</v>
      </c>
      <c r="G15" s="9">
        <f>瑞穂区!J34</f>
        <v>0</v>
      </c>
      <c r="H15" s="31">
        <f>瑞穂区!K34</f>
        <v>0</v>
      </c>
      <c r="I15" s="31">
        <f>瑞穂区!M34</f>
        <v>0</v>
      </c>
      <c r="J15" s="32">
        <f>VALUE(TRIM(LEFT(瑞穂区!O34,2)))</f>
        <v>3</v>
      </c>
      <c r="K15" s="11">
        <f>瑞穂区!Q34</f>
        <v>2450</v>
      </c>
      <c r="L15" s="11">
        <f>瑞穂区!S34</f>
        <v>0</v>
      </c>
      <c r="M15" s="32"/>
      <c r="N15" s="11">
        <f>瑞穂区!W34</f>
        <v>0</v>
      </c>
      <c r="O15" s="11">
        <f>瑞穂区!Y34</f>
        <v>0</v>
      </c>
      <c r="P15" s="32">
        <f>VALUE(TRIM(LEFT(瑞穂区!AA34,2)))</f>
        <v>2</v>
      </c>
      <c r="Q15" s="11">
        <f>瑞穂区!AC34</f>
        <v>750</v>
      </c>
      <c r="R15" s="11">
        <f>瑞穂区!AE34</f>
        <v>0</v>
      </c>
      <c r="S15" s="32"/>
      <c r="T15" s="11"/>
      <c r="U15" s="10"/>
      <c r="V15" s="32">
        <f t="shared" si="2"/>
        <v>15</v>
      </c>
      <c r="W15" s="11">
        <f t="shared" si="3"/>
        <v>20400</v>
      </c>
      <c r="X15" s="10">
        <f t="shared" si="1"/>
        <v>0</v>
      </c>
      <c r="Y15" s="29"/>
      <c r="Z15" s="1"/>
      <c r="AA15" s="1"/>
      <c r="AB15" s="1"/>
      <c r="AC15" s="1"/>
      <c r="AD15" s="1"/>
      <c r="AE15" s="1"/>
      <c r="AF15" s="1"/>
    </row>
    <row r="16" spans="1:34" ht="21.95" customHeight="1">
      <c r="A16" s="100">
        <v>14</v>
      </c>
      <c r="B16" s="101"/>
      <c r="C16" s="102" t="s">
        <v>33</v>
      </c>
      <c r="D16" s="103"/>
      <c r="E16" s="30">
        <f>VALUE(TRIM(LEFT(南区!F34,2)))</f>
        <v>14</v>
      </c>
      <c r="F16" s="4">
        <f>南区!H34</f>
        <v>24300</v>
      </c>
      <c r="G16" s="9">
        <f>南区!J34</f>
        <v>0</v>
      </c>
      <c r="H16" s="31">
        <f>南区!K34</f>
        <v>0</v>
      </c>
      <c r="I16" s="31">
        <f>南区!M34</f>
        <v>0</v>
      </c>
      <c r="J16" s="32">
        <f>VALUE(TRIM(LEFT(南区!O34,2)))</f>
        <v>4</v>
      </c>
      <c r="K16" s="11">
        <f>南区!Q34</f>
        <v>2050</v>
      </c>
      <c r="L16" s="11">
        <f>南区!S34</f>
        <v>0</v>
      </c>
      <c r="M16" s="32">
        <f>VALUE(TRIM(LEFT(南区!U34,2)))</f>
        <v>1</v>
      </c>
      <c r="N16" s="11">
        <f>南区!W34</f>
        <v>450</v>
      </c>
      <c r="O16" s="11">
        <f>南区!Y34</f>
        <v>0</v>
      </c>
      <c r="P16" s="32">
        <f>VALUE(TRIM(LEFT(南区!AA34,2)))</f>
        <v>6</v>
      </c>
      <c r="Q16" s="11">
        <f>南区!AC34</f>
        <v>2700</v>
      </c>
      <c r="R16" s="11">
        <f>南区!AE34</f>
        <v>0</v>
      </c>
      <c r="S16" s="32"/>
      <c r="T16" s="11"/>
      <c r="U16" s="10"/>
      <c r="V16" s="32">
        <f t="shared" si="2"/>
        <v>25</v>
      </c>
      <c r="W16" s="11">
        <f t="shared" si="3"/>
        <v>29500</v>
      </c>
      <c r="X16" s="10">
        <f t="shared" si="1"/>
        <v>0</v>
      </c>
      <c r="Y16" s="29"/>
      <c r="Z16" s="1"/>
      <c r="AA16" s="1"/>
      <c r="AB16" s="1"/>
      <c r="AC16" s="1"/>
      <c r="AD16" s="1"/>
      <c r="AE16" s="1"/>
      <c r="AF16" s="1"/>
    </row>
    <row r="17" spans="1:32" ht="21.95" customHeight="1">
      <c r="A17" s="100">
        <v>15</v>
      </c>
      <c r="B17" s="101"/>
      <c r="C17" s="102" t="s">
        <v>34</v>
      </c>
      <c r="D17" s="103"/>
      <c r="E17" s="30">
        <f>VALUE(TRIM(LEFT(緑区!F33,2)))</f>
        <v>21</v>
      </c>
      <c r="F17" s="4">
        <f>緑区!H33</f>
        <v>38350</v>
      </c>
      <c r="G17" s="9">
        <f>緑区!J33</f>
        <v>0</v>
      </c>
      <c r="H17" s="31">
        <f>緑区!K33</f>
        <v>0</v>
      </c>
      <c r="I17" s="31">
        <f>緑区!M33</f>
        <v>0</v>
      </c>
      <c r="J17" s="32">
        <f>VALUE(TRIM(LEFT(緑区!O33,2)))</f>
        <v>6</v>
      </c>
      <c r="K17" s="11">
        <f>緑区!Q33</f>
        <v>5500</v>
      </c>
      <c r="L17" s="11">
        <f>緑区!S33</f>
        <v>0</v>
      </c>
      <c r="M17" s="32">
        <f>VALUE(TRIM(LEFT(緑区!U33,2)))</f>
        <v>3</v>
      </c>
      <c r="N17" s="11">
        <f>緑区!W33</f>
        <v>1350</v>
      </c>
      <c r="O17" s="11">
        <f>緑区!Y33</f>
        <v>0</v>
      </c>
      <c r="P17" s="32">
        <f>VALUE(TRIM(LEFT(緑区!AA33,2)))</f>
        <v>2</v>
      </c>
      <c r="Q17" s="11">
        <f>緑区!AC33</f>
        <v>1350</v>
      </c>
      <c r="R17" s="11">
        <f>緑区!AE33</f>
        <v>0</v>
      </c>
      <c r="S17" s="32"/>
      <c r="T17" s="11"/>
      <c r="U17" s="10"/>
      <c r="V17" s="32">
        <f t="shared" si="2"/>
        <v>32</v>
      </c>
      <c r="W17" s="11">
        <f t="shared" si="3"/>
        <v>46550</v>
      </c>
      <c r="X17" s="10">
        <f t="shared" si="1"/>
        <v>0</v>
      </c>
      <c r="Y17" s="116"/>
      <c r="Z17" s="1"/>
      <c r="AA17" s="1"/>
      <c r="AB17" s="1"/>
      <c r="AC17" s="1"/>
      <c r="AD17" s="1"/>
      <c r="AE17" s="1"/>
      <c r="AF17" s="1"/>
    </row>
    <row r="18" spans="1:32" ht="21.95" customHeight="1">
      <c r="A18" s="100">
        <v>16</v>
      </c>
      <c r="B18" s="101"/>
      <c r="C18" s="102" t="s">
        <v>35</v>
      </c>
      <c r="D18" s="103"/>
      <c r="E18" s="30">
        <f>VALUE(TRIM(LEFT(熱田・港区!F14,2)))</f>
        <v>5</v>
      </c>
      <c r="F18" s="4">
        <f>熱田・港区!H14</f>
        <v>9900</v>
      </c>
      <c r="G18" s="9">
        <f>熱田・港区!J14</f>
        <v>0</v>
      </c>
      <c r="H18" s="31">
        <f>熱田・港区!K14</f>
        <v>0</v>
      </c>
      <c r="I18" s="31">
        <f>熱田・港区!M14</f>
        <v>0</v>
      </c>
      <c r="J18" s="32">
        <f>VALUE(TRIM(LEFT(熱田・港区!O14,2)))</f>
        <v>2</v>
      </c>
      <c r="K18" s="11">
        <f>熱田・港区!Q14</f>
        <v>950</v>
      </c>
      <c r="L18" s="11">
        <f>熱田・港区!S14</f>
        <v>0</v>
      </c>
      <c r="M18" s="32">
        <f>VALUE(TRIM(LEFT(熱田・港区!U14,2)))</f>
        <v>0</v>
      </c>
      <c r="N18" s="11">
        <f>熱田・港区!W14</f>
        <v>0</v>
      </c>
      <c r="O18" s="11">
        <f>熱田・港区!Y14</f>
        <v>0</v>
      </c>
      <c r="P18" s="32">
        <f>VALUE(TRIM(LEFT(熱田・港区!AA14,2)))</f>
        <v>3</v>
      </c>
      <c r="Q18" s="11">
        <f>熱田・港区!AC14</f>
        <v>2300</v>
      </c>
      <c r="R18" s="11">
        <f>熱田・港区!AE14</f>
        <v>0</v>
      </c>
      <c r="S18" s="32"/>
      <c r="T18" s="11"/>
      <c r="U18" s="10"/>
      <c r="V18" s="32">
        <f t="shared" si="2"/>
        <v>10</v>
      </c>
      <c r="W18" s="11">
        <f t="shared" si="3"/>
        <v>13150</v>
      </c>
      <c r="X18" s="10">
        <f t="shared" si="1"/>
        <v>0</v>
      </c>
      <c r="Y18" s="117"/>
      <c r="Z18" s="1"/>
      <c r="AA18" s="1"/>
      <c r="AB18" s="1"/>
      <c r="AC18" s="1"/>
      <c r="AD18" s="1"/>
      <c r="AE18" s="1"/>
      <c r="AF18" s="1"/>
    </row>
    <row r="19" spans="1:32" ht="21.95" customHeight="1">
      <c r="A19" s="100">
        <v>16</v>
      </c>
      <c r="B19" s="101"/>
      <c r="C19" s="102" t="s">
        <v>36</v>
      </c>
      <c r="D19" s="103"/>
      <c r="E19" s="30">
        <f>VALUE(TRIM(LEFT(熱田・港区!F35,2)))</f>
        <v>13</v>
      </c>
      <c r="F19" s="4">
        <f>熱田・港区!H35</f>
        <v>21100</v>
      </c>
      <c r="G19" s="9">
        <f>熱田・港区!J35</f>
        <v>0</v>
      </c>
      <c r="H19" s="31">
        <f>熱田・港区!K35</f>
        <v>0</v>
      </c>
      <c r="I19" s="31">
        <f>熱田・港区!M35</f>
        <v>0</v>
      </c>
      <c r="J19" s="32">
        <f>VALUE(TRIM(LEFT(熱田・港区!O35,2)))</f>
        <v>2</v>
      </c>
      <c r="K19" s="11">
        <f>熱田・港区!Q35</f>
        <v>650</v>
      </c>
      <c r="L19" s="11">
        <f>熱田・港区!S35</f>
        <v>0</v>
      </c>
      <c r="M19" s="32">
        <f>VALUE(TRIM(LEFT(熱田・港区!U35,2)))</f>
        <v>0</v>
      </c>
      <c r="N19" s="11">
        <f>熱田・港区!W35</f>
        <v>0</v>
      </c>
      <c r="O19" s="11">
        <f>熱田・港区!Y35</f>
        <v>0</v>
      </c>
      <c r="P19" s="32">
        <f>VALUE(TRIM(LEFT(熱田・港区!AA35,2)))</f>
        <v>4</v>
      </c>
      <c r="Q19" s="11">
        <f>熱田・港区!AC35</f>
        <v>1600</v>
      </c>
      <c r="R19" s="11">
        <f>熱田・港区!AE35</f>
        <v>0</v>
      </c>
      <c r="S19" s="32"/>
      <c r="T19" s="11"/>
      <c r="U19" s="10"/>
      <c r="V19" s="32">
        <f t="shared" si="2"/>
        <v>19</v>
      </c>
      <c r="W19" s="11">
        <f t="shared" si="3"/>
        <v>23350</v>
      </c>
      <c r="X19" s="10">
        <f t="shared" si="1"/>
        <v>0</v>
      </c>
      <c r="Y19" s="117"/>
      <c r="Z19" s="1"/>
      <c r="AA19" s="1"/>
      <c r="AB19" s="1"/>
      <c r="AC19" s="1"/>
      <c r="AD19" s="1"/>
      <c r="AE19" s="1"/>
      <c r="AF19" s="1"/>
    </row>
    <row r="20" spans="1:32" ht="21.95" customHeight="1" thickBot="1">
      <c r="A20" s="104">
        <v>17</v>
      </c>
      <c r="B20" s="105"/>
      <c r="C20" s="106" t="s">
        <v>37</v>
      </c>
      <c r="D20" s="107"/>
      <c r="E20" s="34">
        <f>VALUE(TRIM(LEFT(中川区!F39,2)))</f>
        <v>21</v>
      </c>
      <c r="F20" s="35">
        <f>中川区!H39</f>
        <v>35350</v>
      </c>
      <c r="G20" s="36">
        <f>中川区!J39</f>
        <v>0</v>
      </c>
      <c r="H20" s="37">
        <f>中川区!K39</f>
        <v>0</v>
      </c>
      <c r="I20" s="37">
        <f>中川区!M39</f>
        <v>0</v>
      </c>
      <c r="J20" s="38">
        <f>VALUE(TRIM(LEFT(中川区!O39,2)))</f>
        <v>3</v>
      </c>
      <c r="K20" s="39">
        <f>中川区!Q39</f>
        <v>1250</v>
      </c>
      <c r="L20" s="39">
        <f>中川区!S39</f>
        <v>0</v>
      </c>
      <c r="M20" s="38"/>
      <c r="N20" s="39">
        <f>中川区!W39</f>
        <v>0</v>
      </c>
      <c r="O20" s="39">
        <f>中川区!Y39</f>
        <v>0</v>
      </c>
      <c r="P20" s="38">
        <f>VALUE(TRIM(LEFT(中川区!AA39,2)))</f>
        <v>4</v>
      </c>
      <c r="Q20" s="39">
        <f>中川区!AC39</f>
        <v>2850</v>
      </c>
      <c r="R20" s="39">
        <f>中川区!AE39</f>
        <v>0</v>
      </c>
      <c r="S20" s="38"/>
      <c r="T20" s="39"/>
      <c r="U20" s="40"/>
      <c r="V20" s="38">
        <f t="shared" si="2"/>
        <v>28</v>
      </c>
      <c r="W20" s="39">
        <f t="shared" si="3"/>
        <v>39450</v>
      </c>
      <c r="X20" s="40">
        <f t="shared" si="1"/>
        <v>0</v>
      </c>
      <c r="Y20" s="29"/>
      <c r="Z20" s="1"/>
      <c r="AA20" s="1"/>
      <c r="AB20" s="1"/>
      <c r="AC20" s="1"/>
      <c r="AD20" s="1"/>
      <c r="AE20" s="1"/>
      <c r="AF20" s="1"/>
    </row>
    <row r="21" spans="1:32" ht="21.95" customHeight="1" thickBot="1">
      <c r="A21" s="558" t="s">
        <v>38</v>
      </c>
      <c r="B21" s="559"/>
      <c r="C21" s="559"/>
      <c r="D21" s="108"/>
      <c r="E21" s="41">
        <f>SUM(E5:E20)</f>
        <v>201</v>
      </c>
      <c r="F21" s="12">
        <f>SUM(F5:F20)</f>
        <v>367600</v>
      </c>
      <c r="G21" s="13">
        <f t="shared" ref="G21:R21" si="4">SUM(G5:G20)</f>
        <v>0</v>
      </c>
      <c r="H21" s="14" t="e">
        <f t="shared" si="4"/>
        <v>#REF!</v>
      </c>
      <c r="I21" s="15" t="e">
        <f t="shared" si="4"/>
        <v>#REF!</v>
      </c>
      <c r="J21" s="42">
        <f>SUM(J5:J20)</f>
        <v>63</v>
      </c>
      <c r="K21" s="16">
        <f>SUM(K5:K20)</f>
        <v>41050</v>
      </c>
      <c r="L21" s="15">
        <f t="shared" si="4"/>
        <v>0</v>
      </c>
      <c r="M21" s="42">
        <f>SUM(M5:M20)</f>
        <v>12</v>
      </c>
      <c r="N21" s="16">
        <f>SUM(N5:N20)</f>
        <v>4350</v>
      </c>
      <c r="O21" s="15">
        <f t="shared" si="4"/>
        <v>0</v>
      </c>
      <c r="P21" s="42">
        <f>SUM(P5:P20)</f>
        <v>63</v>
      </c>
      <c r="Q21" s="16">
        <f>SUM(Q5:Q20)</f>
        <v>31350</v>
      </c>
      <c r="R21" s="15">
        <f t="shared" si="4"/>
        <v>0</v>
      </c>
      <c r="S21" s="42">
        <f t="shared" ref="S21:X21" si="5">SUM(S5:S20)</f>
        <v>0</v>
      </c>
      <c r="T21" s="16">
        <f t="shared" si="5"/>
        <v>0</v>
      </c>
      <c r="U21" s="15">
        <f t="shared" si="5"/>
        <v>0</v>
      </c>
      <c r="V21" s="42">
        <f t="shared" si="5"/>
        <v>339</v>
      </c>
      <c r="W21" s="16">
        <f t="shared" si="5"/>
        <v>444350</v>
      </c>
      <c r="X21" s="15">
        <f t="shared" si="5"/>
        <v>0</v>
      </c>
      <c r="Y21" s="43"/>
      <c r="Z21" s="1"/>
      <c r="AA21" s="1"/>
      <c r="AB21" s="1"/>
      <c r="AC21" s="1"/>
      <c r="AD21" s="1"/>
      <c r="AE21" s="1"/>
      <c r="AF21" s="1"/>
    </row>
    <row r="22" spans="1:32" ht="21.95" customHeight="1">
      <c r="A22" s="1"/>
      <c r="B22" s="1"/>
      <c r="C22" s="1"/>
      <c r="D22" s="1"/>
      <c r="E22" s="1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506">
        <v>45413</v>
      </c>
      <c r="Z22" s="1"/>
      <c r="AA22" s="1"/>
      <c r="AB22" s="1"/>
      <c r="AC22" s="1"/>
      <c r="AD22" s="1"/>
      <c r="AE22" s="1"/>
      <c r="AF22" s="1"/>
    </row>
    <row r="23" spans="1:32">
      <c r="A23" s="1"/>
      <c r="B23" s="1"/>
      <c r="C23" s="1"/>
      <c r="D23" s="1"/>
      <c r="E23" s="1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>
      <c r="A24" s="1"/>
      <c r="B24" s="1"/>
      <c r="C24" s="1"/>
      <c r="D24" s="1"/>
      <c r="E24" s="1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>
      <c r="A25" s="1"/>
      <c r="B25" s="1"/>
      <c r="C25" s="1"/>
      <c r="D25" s="1"/>
      <c r="E25" s="1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>
      <c r="A26" s="1"/>
      <c r="B26" s="1"/>
      <c r="C26" s="1"/>
      <c r="D26" s="1"/>
      <c r="E26" s="1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>
      <c r="A27" s="1"/>
      <c r="B27" s="1"/>
      <c r="C27" s="1"/>
      <c r="D27" s="1"/>
      <c r="E27" s="1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>
      <c r="A28" s="1"/>
      <c r="B28" s="1"/>
      <c r="C28" s="1"/>
      <c r="D28" s="1"/>
      <c r="E28" s="1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>
      <c r="A29" s="1"/>
      <c r="B29" s="1"/>
      <c r="C29" s="1"/>
      <c r="D29" s="1"/>
      <c r="E29" s="1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>
      <c r="A30" s="1"/>
      <c r="B30" s="1"/>
      <c r="C30" s="1"/>
      <c r="D30" s="1"/>
      <c r="E30" s="1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>
      <c r="A31" s="1"/>
      <c r="B31" s="1"/>
      <c r="C31" s="1"/>
      <c r="D31" s="1"/>
      <c r="E31" s="1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>
      <c r="A32" s="1"/>
      <c r="B32" s="1"/>
      <c r="C32" s="1"/>
      <c r="D32" s="1"/>
      <c r="E32" s="1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>
      <c r="A33" s="1"/>
      <c r="B33" s="1"/>
      <c r="C33" s="1"/>
      <c r="D33" s="1"/>
      <c r="E33" s="1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>
      <c r="A34" s="1"/>
      <c r="B34" s="1"/>
      <c r="C34" s="1"/>
      <c r="D34" s="1"/>
      <c r="E34" s="1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>
      <c r="A35" s="1"/>
      <c r="B35" s="1"/>
      <c r="C35" s="1"/>
      <c r="D35" s="1"/>
      <c r="E35" s="1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>
      <c r="A36" s="1"/>
      <c r="B36" s="1"/>
      <c r="C36" s="1"/>
      <c r="D36" s="1"/>
      <c r="E36" s="11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>
      <c r="A37" s="1"/>
      <c r="B37" s="1"/>
      <c r="C37" s="1"/>
      <c r="D37" s="1"/>
      <c r="E37" s="11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>
      <c r="A38" s="1"/>
      <c r="B38" s="1"/>
      <c r="C38" s="1"/>
      <c r="D38" s="1"/>
      <c r="E38" s="11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>
      <c r="A39" s="1"/>
      <c r="B39" s="1"/>
      <c r="C39" s="1"/>
      <c r="D39" s="1"/>
      <c r="E39" s="115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>
      <c r="A40" s="1"/>
      <c r="B40" s="1"/>
      <c r="C40" s="1"/>
      <c r="D40" s="1"/>
      <c r="E40" s="11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>
      <c r="A41" s="1"/>
      <c r="B41" s="1"/>
      <c r="C41" s="1"/>
      <c r="D41" s="1"/>
      <c r="E41" s="11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>
      <c r="A42" s="1"/>
      <c r="B42" s="1"/>
      <c r="C42" s="1"/>
      <c r="D42" s="1"/>
      <c r="E42" s="11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>
      <c r="A43" s="1"/>
      <c r="B43" s="1"/>
      <c r="C43" s="1"/>
      <c r="D43" s="1"/>
      <c r="E43" s="11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>
      <c r="A44" s="1"/>
      <c r="B44" s="1"/>
      <c r="C44" s="1"/>
      <c r="D44" s="1"/>
      <c r="E44" s="11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>
      <c r="A45" s="1"/>
      <c r="B45" s="1"/>
      <c r="C45" s="1"/>
      <c r="D45" s="1"/>
      <c r="E45" s="115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>
      <c r="A46" s="1"/>
      <c r="B46" s="1"/>
      <c r="C46" s="1"/>
      <c r="D46" s="1"/>
      <c r="E46" s="115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>
      <c r="A47" s="1"/>
      <c r="B47" s="1"/>
      <c r="C47" s="1"/>
      <c r="D47" s="1"/>
      <c r="E47" s="11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>
      <c r="A48" s="1"/>
      <c r="B48" s="1"/>
      <c r="C48" s="1"/>
      <c r="D48" s="1"/>
      <c r="E48" s="115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>
      <c r="A49" s="1"/>
      <c r="B49" s="1"/>
      <c r="C49" s="1"/>
      <c r="D49" s="1"/>
      <c r="E49" s="11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>
      <c r="A50" s="1"/>
      <c r="B50" s="1"/>
      <c r="C50" s="1"/>
      <c r="D50" s="1"/>
      <c r="E50" s="115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>
      <c r="A51" s="1"/>
      <c r="B51" s="1"/>
      <c r="C51" s="1"/>
      <c r="D51" s="1"/>
      <c r="E51" s="115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</sheetData>
  <sheetProtection formatCells="0"/>
  <customSheetViews>
    <customSheetView guid="{39CC32B7-D19B-4C38-8259-EC3E63D8F598}" hiddenColumns="1" topLeftCell="A13">
      <selection activeCell="J6" sqref="J6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horizontalDpi="4294967293" verticalDpi="300" r:id="rId1"/>
      <headerFooter alignWithMargins="0"/>
    </customSheetView>
    <customSheetView guid="{B0C08A05-CCD1-4A6A-ADA7-3323F63F237C}" hiddenColumns="1">
      <selection activeCell="V5" sqref="V5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horizontalDpi="4294967293" verticalDpi="300" r:id="rId2"/>
      <headerFooter alignWithMargins="0"/>
    </customSheetView>
    <customSheetView guid="{343ED13A-14B4-4643-81FD-CCCF86954CFE}" hiddenColumns="1" topLeftCell="A13">
      <selection activeCell="K27" sqref="K27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horizontalDpi="4294967293" verticalDpi="300" r:id="rId3"/>
      <headerFooter alignWithMargins="0"/>
    </customSheetView>
    <customSheetView guid="{ECD6A8B0-7E0E-471F-9988-0B75A55ED58B}" showPageBreaks="1" hiddenColumns="1">
      <selection activeCell="L14" sqref="L1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horizontalDpi="4294967293" verticalDpi="300" r:id="rId4"/>
      <headerFooter alignWithMargins="0"/>
    </customSheetView>
    <customSheetView guid="{4683B00D-FB7F-428F-89E4-512802998BB6}" hiddenColumns="1" topLeftCell="A13">
      <selection activeCell="K27" sqref="K27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horizontalDpi="4294967293" verticalDpi="300" r:id="rId5"/>
      <headerFooter alignWithMargins="0"/>
    </customSheetView>
  </customSheetViews>
  <mergeCells count="14">
    <mergeCell ref="A3:E3"/>
    <mergeCell ref="A21:C21"/>
    <mergeCell ref="V1:X1"/>
    <mergeCell ref="E4:G4"/>
    <mergeCell ref="H4:I4"/>
    <mergeCell ref="K1:Q1"/>
    <mergeCell ref="E1:H2"/>
    <mergeCell ref="S1:U1"/>
    <mergeCell ref="S2:T2"/>
    <mergeCell ref="S4:U4"/>
    <mergeCell ref="H3:O3"/>
    <mergeCell ref="V2:W2"/>
    <mergeCell ref="K2:Q2"/>
    <mergeCell ref="V4:X4"/>
  </mergeCells>
  <phoneticPr fontId="2"/>
  <printOptions horizontalCentered="1" verticalCentered="1"/>
  <pageMargins left="0.59055118110236227" right="0.59055118110236227" top="0.23622047244094491" bottom="0.47244094488188981" header="0" footer="0.19685039370078741"/>
  <pageSetup paperSize="9" scale="94" orientation="landscape" horizontalDpi="300" verticalDpi="300" r:id="rId6"/>
  <headerFooter alignWithMargins="0"/>
  <ignoredErrors>
    <ignoredError sqref="W11" formula="1"/>
  </ignoredErrors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0"/>
  <sheetViews>
    <sheetView showZeros="0" topLeftCell="E1" zoomScaleNormal="100" workbookViewId="0">
      <selection activeCell="F3" sqref="F3:H3"/>
    </sheetView>
  </sheetViews>
  <sheetFormatPr defaultRowHeight="13.5"/>
  <cols>
    <col min="1" max="4" width="6.25" style="275" hidden="1" customWidth="1"/>
    <col min="5" max="5" width="1.875" style="275" customWidth="1"/>
    <col min="6" max="6" width="11.125" style="337" customWidth="1"/>
    <col min="7" max="7" width="2.125" style="338" customWidth="1"/>
    <col min="8" max="8" width="7.125" style="337" customWidth="1"/>
    <col min="9" max="9" width="7.625" style="275" customWidth="1"/>
    <col min="10" max="10" width="1.375" style="339" customWidth="1"/>
    <col min="11" max="11" width="8.875" style="275" customWidth="1"/>
    <col min="12" max="12" width="2.125" style="275" customWidth="1"/>
    <col min="13" max="13" width="6.625" style="275" customWidth="1"/>
    <col min="14" max="14" width="0.375" style="275" customWidth="1"/>
    <col min="15" max="15" width="7.125" style="275" customWidth="1"/>
    <col min="16" max="16" width="1.375" style="275" customWidth="1"/>
    <col min="17" max="17" width="8.875" style="275" customWidth="1"/>
    <col min="18" max="18" width="2.125" style="275" customWidth="1"/>
    <col min="19" max="19" width="6.125" style="275" customWidth="1"/>
    <col min="20" max="20" width="0.375" style="275" customWidth="1"/>
    <col min="21" max="21" width="7.125" style="275" customWidth="1"/>
    <col min="22" max="22" width="3.125" style="275" customWidth="1"/>
    <col min="23" max="23" width="8.875" style="275" customWidth="1"/>
    <col min="24" max="24" width="2.125" style="275" customWidth="1"/>
    <col min="25" max="25" width="6.125" style="275" customWidth="1"/>
    <col min="26" max="26" width="0.375" style="275" customWidth="1"/>
    <col min="27" max="27" width="7.125" style="275" customWidth="1"/>
    <col min="28" max="28" width="3.125" style="275" customWidth="1"/>
    <col min="29" max="29" width="8.875" style="275" customWidth="1"/>
    <col min="30" max="30" width="2.125" style="275" customWidth="1"/>
    <col min="31" max="31" width="6.125" style="275" customWidth="1"/>
    <col min="32" max="32" width="0.375" style="275" customWidth="1"/>
    <col min="33" max="33" width="7.125" style="275" customWidth="1"/>
    <col min="34" max="34" width="16.625" style="275" customWidth="1"/>
    <col min="35" max="16384" width="9" style="275"/>
  </cols>
  <sheetData>
    <row r="1" spans="1:34" ht="30" customHeight="1">
      <c r="E1" s="276" t="s">
        <v>0</v>
      </c>
      <c r="F1" s="277"/>
      <c r="G1" s="589"/>
      <c r="H1" s="589"/>
      <c r="I1" s="589"/>
      <c r="J1" s="468"/>
      <c r="K1" s="593" t="s">
        <v>81</v>
      </c>
      <c r="L1" s="593"/>
      <c r="M1" s="593"/>
      <c r="N1" s="593"/>
      <c r="O1" s="593"/>
      <c r="P1" s="593"/>
      <c r="Q1" s="593"/>
      <c r="R1" s="593"/>
      <c r="S1" s="594"/>
      <c r="T1" s="278" t="s">
        <v>2</v>
      </c>
      <c r="U1" s="279"/>
      <c r="V1" s="279"/>
      <c r="W1" s="584"/>
      <c r="X1" s="584"/>
      <c r="Y1" s="584"/>
      <c r="Z1" s="584"/>
      <c r="AA1" s="585"/>
      <c r="AB1" s="279"/>
      <c r="AC1" s="584"/>
      <c r="AD1" s="584"/>
      <c r="AE1" s="584"/>
      <c r="AF1" s="584"/>
      <c r="AG1" s="585"/>
      <c r="AH1" s="280" t="s">
        <v>3</v>
      </c>
    </row>
    <row r="2" spans="1:34" ht="30" customHeight="1">
      <c r="E2" s="281"/>
      <c r="F2" s="282"/>
      <c r="G2" s="590"/>
      <c r="H2" s="590"/>
      <c r="I2" s="590"/>
      <c r="J2" s="468"/>
      <c r="K2" s="593" t="s">
        <v>82</v>
      </c>
      <c r="L2" s="593"/>
      <c r="M2" s="593"/>
      <c r="N2" s="593"/>
      <c r="O2" s="593"/>
      <c r="P2" s="593"/>
      <c r="Q2" s="593"/>
      <c r="R2" s="593"/>
      <c r="S2" s="594"/>
      <c r="T2" s="278" t="s">
        <v>5</v>
      </c>
      <c r="U2" s="279"/>
      <c r="V2" s="279"/>
      <c r="W2" s="582"/>
      <c r="X2" s="582"/>
      <c r="Y2" s="582"/>
      <c r="Z2" s="279"/>
      <c r="AA2" s="283" t="s">
        <v>6</v>
      </c>
      <c r="AB2" s="279"/>
      <c r="AC2" s="582"/>
      <c r="AD2" s="582"/>
      <c r="AE2" s="582"/>
      <c r="AF2" s="279"/>
      <c r="AG2" s="283" t="s">
        <v>6</v>
      </c>
      <c r="AH2" s="284"/>
    </row>
    <row r="3" spans="1:34" ht="24.95" customHeight="1" thickBot="1">
      <c r="F3" s="586" t="s">
        <v>43</v>
      </c>
      <c r="G3" s="586"/>
      <c r="H3" s="586"/>
      <c r="I3" s="285"/>
      <c r="J3" s="286"/>
      <c r="K3" s="287">
        <f>H21+M21+S21+Y21</f>
        <v>19400</v>
      </c>
      <c r="M3" s="288" t="s">
        <v>6</v>
      </c>
    </row>
    <row r="4" spans="1:34" ht="15.6" customHeight="1">
      <c r="E4" s="591" t="s">
        <v>8</v>
      </c>
      <c r="F4" s="592"/>
      <c r="G4" s="592"/>
      <c r="H4" s="592"/>
      <c r="I4" s="289" t="s">
        <v>9</v>
      </c>
      <c r="J4" s="581" t="s">
        <v>11</v>
      </c>
      <c r="K4" s="581"/>
      <c r="L4" s="581"/>
      <c r="M4" s="581"/>
      <c r="N4" s="583"/>
      <c r="O4" s="290" t="s">
        <v>9</v>
      </c>
      <c r="P4" s="580" t="s">
        <v>12</v>
      </c>
      <c r="Q4" s="581"/>
      <c r="R4" s="581"/>
      <c r="S4" s="581"/>
      <c r="T4" s="583"/>
      <c r="U4" s="290" t="s">
        <v>9</v>
      </c>
      <c r="V4" s="580" t="s">
        <v>13</v>
      </c>
      <c r="W4" s="581"/>
      <c r="X4" s="581"/>
      <c r="Y4" s="581"/>
      <c r="Z4" s="583"/>
      <c r="AA4" s="290" t="s">
        <v>9</v>
      </c>
      <c r="AB4" s="580"/>
      <c r="AC4" s="581"/>
      <c r="AD4" s="581"/>
      <c r="AE4" s="581"/>
      <c r="AF4" s="583"/>
      <c r="AG4" s="290" t="s">
        <v>9</v>
      </c>
      <c r="AH4" s="291" t="s">
        <v>40</v>
      </c>
    </row>
    <row r="5" spans="1:34" ht="14.1" customHeight="1">
      <c r="A5" s="275">
        <v>230165113101</v>
      </c>
      <c r="B5" s="292">
        <v>230165213201</v>
      </c>
      <c r="C5" s="292">
        <v>230165313301</v>
      </c>
      <c r="D5" s="275">
        <v>230165413501</v>
      </c>
      <c r="E5" s="293" t="s">
        <v>62</v>
      </c>
      <c r="F5" s="294" t="s">
        <v>113</v>
      </c>
      <c r="G5" s="214" t="s">
        <v>417</v>
      </c>
      <c r="H5" s="272">
        <v>1100</v>
      </c>
      <c r="I5" s="255"/>
      <c r="J5" s="295"/>
      <c r="K5" s="206" t="s">
        <v>118</v>
      </c>
      <c r="L5" s="189" t="s">
        <v>105</v>
      </c>
      <c r="M5" s="207">
        <v>300</v>
      </c>
      <c r="N5" s="211"/>
      <c r="O5" s="212"/>
      <c r="P5" s="213"/>
      <c r="Q5" s="209" t="s">
        <v>126</v>
      </c>
      <c r="R5" s="214" t="s">
        <v>105</v>
      </c>
      <c r="S5" s="210">
        <v>250</v>
      </c>
      <c r="T5" s="211"/>
      <c r="U5" s="212"/>
      <c r="V5" s="213"/>
      <c r="W5" s="209" t="s">
        <v>129</v>
      </c>
      <c r="X5" s="214" t="s">
        <v>105</v>
      </c>
      <c r="Y5" s="210">
        <v>1350</v>
      </c>
      <c r="Z5" s="211"/>
      <c r="AA5" s="533"/>
      <c r="AB5" s="534"/>
      <c r="AC5" s="535"/>
      <c r="AD5" s="214"/>
      <c r="AE5" s="210"/>
      <c r="AF5" s="211"/>
      <c r="AG5" s="212"/>
      <c r="AH5" s="296" t="s">
        <v>65</v>
      </c>
    </row>
    <row r="6" spans="1:34" ht="14.1" customHeight="1">
      <c r="A6" s="275">
        <v>230165113102</v>
      </c>
      <c r="B6" s="292">
        <v>230165213202</v>
      </c>
      <c r="C6" s="292">
        <v>230165313302</v>
      </c>
      <c r="D6" s="275">
        <v>230165413502</v>
      </c>
      <c r="E6" s="297"/>
      <c r="F6" s="252" t="s">
        <v>115</v>
      </c>
      <c r="G6" s="182" t="s">
        <v>418</v>
      </c>
      <c r="H6" s="207">
        <v>1000</v>
      </c>
      <c r="I6" s="262"/>
      <c r="J6" s="298"/>
      <c r="K6" s="206" t="s">
        <v>116</v>
      </c>
      <c r="L6" s="189" t="s">
        <v>105</v>
      </c>
      <c r="M6" s="208">
        <v>650</v>
      </c>
      <c r="N6" s="215"/>
      <c r="O6" s="216"/>
      <c r="P6" s="217"/>
      <c r="Q6" s="206" t="s">
        <v>127</v>
      </c>
      <c r="R6" s="182" t="s">
        <v>105</v>
      </c>
      <c r="S6" s="207">
        <v>550</v>
      </c>
      <c r="T6" s="215"/>
      <c r="U6" s="216"/>
      <c r="V6" s="217"/>
      <c r="W6" s="269" t="s">
        <v>130</v>
      </c>
      <c r="X6" s="182" t="s">
        <v>105</v>
      </c>
      <c r="Y6" s="208">
        <v>250</v>
      </c>
      <c r="Z6" s="215"/>
      <c r="AA6" s="216"/>
      <c r="AB6" s="217"/>
      <c r="AC6" s="269"/>
      <c r="AD6" s="182"/>
      <c r="AE6" s="208"/>
      <c r="AF6" s="215"/>
      <c r="AG6" s="216"/>
      <c r="AH6" s="299" t="s">
        <v>502</v>
      </c>
    </row>
    <row r="7" spans="1:34" ht="14.1" customHeight="1">
      <c r="A7" s="275">
        <v>230165113103</v>
      </c>
      <c r="B7" s="292">
        <v>230165213203</v>
      </c>
      <c r="C7" s="292">
        <v>230165313303</v>
      </c>
      <c r="D7" s="275">
        <v>230165413504</v>
      </c>
      <c r="E7" s="297"/>
      <c r="F7" s="252" t="s">
        <v>116</v>
      </c>
      <c r="G7" s="182" t="s">
        <v>418</v>
      </c>
      <c r="H7" s="207">
        <v>650</v>
      </c>
      <c r="I7" s="262"/>
      <c r="J7" s="298"/>
      <c r="K7" s="206" t="s">
        <v>124</v>
      </c>
      <c r="L7" s="189" t="s">
        <v>105</v>
      </c>
      <c r="M7" s="208">
        <v>450</v>
      </c>
      <c r="N7" s="215"/>
      <c r="O7" s="216"/>
      <c r="P7" s="217"/>
      <c r="Q7" s="206" t="s">
        <v>113</v>
      </c>
      <c r="R7" s="182" t="s">
        <v>105</v>
      </c>
      <c r="S7" s="208">
        <v>500</v>
      </c>
      <c r="T7" s="215"/>
      <c r="U7" s="216"/>
      <c r="V7" s="217"/>
      <c r="W7" s="206" t="s">
        <v>131</v>
      </c>
      <c r="X7" s="182" t="s">
        <v>105</v>
      </c>
      <c r="Y7" s="208">
        <v>300</v>
      </c>
      <c r="Z7" s="215"/>
      <c r="AA7" s="216"/>
      <c r="AB7" s="217"/>
      <c r="AC7" s="206"/>
      <c r="AD7" s="182"/>
      <c r="AE7" s="208"/>
      <c r="AF7" s="215"/>
      <c r="AG7" s="216"/>
      <c r="AH7" s="299" t="s">
        <v>452</v>
      </c>
    </row>
    <row r="8" spans="1:34" ht="14.1" customHeight="1">
      <c r="A8" s="275">
        <v>230165113104</v>
      </c>
      <c r="B8" s="292">
        <v>230165213204</v>
      </c>
      <c r="C8" s="292">
        <v>230165313305</v>
      </c>
      <c r="E8" s="293" t="s">
        <v>66</v>
      </c>
      <c r="F8" s="252" t="s">
        <v>117</v>
      </c>
      <c r="G8" s="182" t="s">
        <v>418</v>
      </c>
      <c r="H8" s="207">
        <v>3300</v>
      </c>
      <c r="I8" s="262"/>
      <c r="J8" s="298"/>
      <c r="K8" s="206" t="s">
        <v>123</v>
      </c>
      <c r="L8" s="189" t="s">
        <v>105</v>
      </c>
      <c r="M8" s="208">
        <v>250</v>
      </c>
      <c r="N8" s="215"/>
      <c r="O8" s="216"/>
      <c r="P8" s="217"/>
      <c r="Q8" s="489" t="s">
        <v>128</v>
      </c>
      <c r="R8" s="182" t="s">
        <v>105</v>
      </c>
      <c r="S8" s="208">
        <v>300</v>
      </c>
      <c r="T8" s="215"/>
      <c r="U8" s="216"/>
      <c r="V8" s="217"/>
      <c r="W8" s="206" t="s">
        <v>372</v>
      </c>
      <c r="X8" s="182"/>
      <c r="Y8" s="208">
        <v>400</v>
      </c>
      <c r="Z8" s="215"/>
      <c r="AA8" s="216"/>
      <c r="AB8" s="217"/>
      <c r="AC8" s="206"/>
      <c r="AD8" s="182"/>
      <c r="AE8" s="208"/>
      <c r="AF8" s="215"/>
      <c r="AG8" s="216"/>
      <c r="AH8" s="299" t="s">
        <v>503</v>
      </c>
    </row>
    <row r="9" spans="1:34" ht="14.1" customHeight="1">
      <c r="A9" s="275">
        <v>230165113105</v>
      </c>
      <c r="B9" s="292">
        <v>230165213205</v>
      </c>
      <c r="C9" s="292"/>
      <c r="E9" s="293"/>
      <c r="F9" s="526" t="s">
        <v>118</v>
      </c>
      <c r="G9" s="182" t="s">
        <v>430</v>
      </c>
      <c r="H9" s="207">
        <v>1000</v>
      </c>
      <c r="I9" s="262"/>
      <c r="J9" s="298"/>
      <c r="K9" s="206" t="s">
        <v>125</v>
      </c>
      <c r="L9" s="189" t="s">
        <v>105</v>
      </c>
      <c r="M9" s="208">
        <v>1000</v>
      </c>
      <c r="N9" s="215"/>
      <c r="O9" s="216"/>
      <c r="P9" s="217"/>
      <c r="Q9" s="206"/>
      <c r="R9" s="182"/>
      <c r="S9" s="208"/>
      <c r="T9" s="215"/>
      <c r="U9" s="216"/>
      <c r="V9" s="217"/>
      <c r="W9" s="206" t="s">
        <v>373</v>
      </c>
      <c r="X9" s="182"/>
      <c r="Y9" s="208">
        <v>50</v>
      </c>
      <c r="Z9" s="215"/>
      <c r="AA9" s="216"/>
      <c r="AB9" s="217"/>
      <c r="AC9" s="206"/>
      <c r="AD9" s="182"/>
      <c r="AE9" s="208"/>
      <c r="AF9" s="215"/>
      <c r="AG9" s="216"/>
      <c r="AH9" s="299" t="s">
        <v>465</v>
      </c>
    </row>
    <row r="10" spans="1:34" ht="14.1" customHeight="1">
      <c r="A10" s="275">
        <v>230165113106</v>
      </c>
      <c r="E10" s="297"/>
      <c r="F10" s="526" t="s">
        <v>120</v>
      </c>
      <c r="G10" s="182" t="s">
        <v>418</v>
      </c>
      <c r="H10" s="207">
        <v>1650</v>
      </c>
      <c r="I10" s="262"/>
      <c r="J10" s="298"/>
      <c r="K10" s="206"/>
      <c r="L10" s="189"/>
      <c r="M10" s="208"/>
      <c r="N10" s="215"/>
      <c r="O10" s="216"/>
      <c r="P10" s="217"/>
      <c r="Q10" s="206"/>
      <c r="R10" s="182"/>
      <c r="S10" s="208"/>
      <c r="T10" s="215"/>
      <c r="U10" s="216"/>
      <c r="V10" s="217"/>
      <c r="W10" s="206"/>
      <c r="X10" s="182"/>
      <c r="Y10" s="208"/>
      <c r="Z10" s="215"/>
      <c r="AA10" s="216"/>
      <c r="AB10" s="217"/>
      <c r="AC10" s="206"/>
      <c r="AD10" s="182"/>
      <c r="AE10" s="208"/>
      <c r="AF10" s="215"/>
      <c r="AG10" s="216"/>
      <c r="AH10" s="299" t="s">
        <v>96</v>
      </c>
    </row>
    <row r="11" spans="1:34" ht="14.1" customHeight="1">
      <c r="A11" s="275">
        <v>230165113107</v>
      </c>
      <c r="E11" s="297"/>
      <c r="F11" s="526" t="s">
        <v>121</v>
      </c>
      <c r="G11" s="182" t="s">
        <v>430</v>
      </c>
      <c r="H11" s="207">
        <v>1300</v>
      </c>
      <c r="I11" s="262"/>
      <c r="J11" s="298"/>
      <c r="K11" s="206"/>
      <c r="L11" s="189"/>
      <c r="M11" s="208"/>
      <c r="N11" s="215"/>
      <c r="O11" s="216"/>
      <c r="P11" s="217"/>
      <c r="Q11" s="206"/>
      <c r="R11" s="182"/>
      <c r="S11" s="208"/>
      <c r="T11" s="215"/>
      <c r="U11" s="216"/>
      <c r="V11" s="217"/>
      <c r="W11" s="206"/>
      <c r="X11" s="182"/>
      <c r="Y11" s="208"/>
      <c r="Z11" s="215"/>
      <c r="AA11" s="216"/>
      <c r="AB11" s="217"/>
      <c r="AC11" s="206"/>
      <c r="AD11" s="182"/>
      <c r="AE11" s="208"/>
      <c r="AF11" s="215"/>
      <c r="AG11" s="216"/>
      <c r="AH11" s="502" t="s">
        <v>85</v>
      </c>
    </row>
    <row r="12" spans="1:34" ht="13.5" customHeight="1">
      <c r="A12" s="275">
        <v>230165113109</v>
      </c>
      <c r="E12" s="297"/>
      <c r="F12" s="526" t="s">
        <v>122</v>
      </c>
      <c r="G12" s="182" t="s">
        <v>114</v>
      </c>
      <c r="H12" s="207">
        <v>850</v>
      </c>
      <c r="I12" s="262"/>
      <c r="J12" s="298"/>
      <c r="K12" s="206"/>
      <c r="L12" s="189"/>
      <c r="M12" s="208"/>
      <c r="N12" s="215"/>
      <c r="O12" s="216"/>
      <c r="P12" s="217"/>
      <c r="Q12" s="206"/>
      <c r="R12" s="182"/>
      <c r="S12" s="208"/>
      <c r="T12" s="215"/>
      <c r="U12" s="216"/>
      <c r="V12" s="217"/>
      <c r="W12" s="206"/>
      <c r="X12" s="182"/>
      <c r="Y12" s="208"/>
      <c r="Z12" s="215"/>
      <c r="AA12" s="216"/>
      <c r="AB12" s="217"/>
      <c r="AC12" s="206"/>
      <c r="AD12" s="182"/>
      <c r="AE12" s="208"/>
      <c r="AF12" s="215"/>
      <c r="AG12" s="216"/>
      <c r="AH12" s="502" t="s">
        <v>466</v>
      </c>
    </row>
    <row r="13" spans="1:34" ht="14.1" customHeight="1">
      <c r="A13" s="275">
        <v>230165113110</v>
      </c>
      <c r="E13" s="293"/>
      <c r="F13" s="526" t="s">
        <v>123</v>
      </c>
      <c r="G13" s="536" t="s">
        <v>419</v>
      </c>
      <c r="H13" s="207">
        <v>1950</v>
      </c>
      <c r="I13" s="262"/>
      <c r="J13" s="298"/>
      <c r="K13" s="206"/>
      <c r="L13" s="189"/>
      <c r="M13" s="208"/>
      <c r="N13" s="215"/>
      <c r="O13" s="216"/>
      <c r="P13" s="217"/>
      <c r="Q13" s="206"/>
      <c r="R13" s="182"/>
      <c r="S13" s="208"/>
      <c r="T13" s="215"/>
      <c r="U13" s="216"/>
      <c r="V13" s="217"/>
      <c r="W13" s="206"/>
      <c r="X13" s="182"/>
      <c r="Y13" s="208"/>
      <c r="Z13" s="215"/>
      <c r="AA13" s="216"/>
      <c r="AB13" s="217"/>
      <c r="AC13" s="206"/>
      <c r="AD13" s="182"/>
      <c r="AE13" s="208"/>
      <c r="AF13" s="215"/>
      <c r="AG13" s="216"/>
      <c r="AH13" s="502"/>
    </row>
    <row r="14" spans="1:34">
      <c r="A14" s="275">
        <v>230165113111</v>
      </c>
      <c r="E14" s="293"/>
      <c r="F14" s="252"/>
      <c r="G14" s="182"/>
      <c r="H14" s="207"/>
      <c r="I14" s="262"/>
      <c r="J14" s="298"/>
      <c r="K14" s="206"/>
      <c r="L14" s="189"/>
      <c r="M14" s="208"/>
      <c r="N14" s="215"/>
      <c r="O14" s="216"/>
      <c r="P14" s="217"/>
      <c r="Q14" s="206"/>
      <c r="R14" s="182"/>
      <c r="S14" s="208"/>
      <c r="T14" s="215"/>
      <c r="U14" s="216"/>
      <c r="V14" s="217"/>
      <c r="W14" s="206"/>
      <c r="X14" s="182"/>
      <c r="Y14" s="208"/>
      <c r="Z14" s="215"/>
      <c r="AA14" s="216"/>
      <c r="AB14" s="217"/>
      <c r="AC14" s="206"/>
      <c r="AD14" s="182"/>
      <c r="AE14" s="208"/>
      <c r="AF14" s="215"/>
      <c r="AG14" s="216"/>
      <c r="AH14" s="301"/>
    </row>
    <row r="15" spans="1:34" ht="14.1" customHeight="1">
      <c r="A15" s="275">
        <v>230165113112</v>
      </c>
      <c r="E15" s="293"/>
      <c r="F15" s="252"/>
      <c r="G15" s="182"/>
      <c r="H15" s="207"/>
      <c r="I15" s="262"/>
      <c r="J15" s="298"/>
      <c r="K15" s="206"/>
      <c r="L15" s="189"/>
      <c r="M15" s="208"/>
      <c r="N15" s="215"/>
      <c r="O15" s="216"/>
      <c r="P15" s="217"/>
      <c r="Q15" s="206"/>
      <c r="R15" s="182"/>
      <c r="S15" s="208"/>
      <c r="T15" s="215"/>
      <c r="U15" s="216"/>
      <c r="V15" s="217"/>
      <c r="W15" s="206"/>
      <c r="X15" s="182"/>
      <c r="Y15" s="208"/>
      <c r="Z15" s="215"/>
      <c r="AA15" s="216"/>
      <c r="AB15" s="217"/>
      <c r="AC15" s="206"/>
      <c r="AD15" s="182"/>
      <c r="AE15" s="208"/>
      <c r="AF15" s="215"/>
      <c r="AG15" s="216"/>
      <c r="AH15" s="302"/>
    </row>
    <row r="16" spans="1:34" ht="14.1" customHeight="1">
      <c r="E16" s="293"/>
      <c r="F16" s="252"/>
      <c r="G16" s="182"/>
      <c r="H16" s="207"/>
      <c r="I16" s="262"/>
      <c r="J16" s="298"/>
      <c r="K16" s="206"/>
      <c r="L16" s="189"/>
      <c r="M16" s="208"/>
      <c r="N16" s="215"/>
      <c r="O16" s="216"/>
      <c r="P16" s="217"/>
      <c r="Q16" s="206"/>
      <c r="R16" s="182"/>
      <c r="S16" s="208"/>
      <c r="T16" s="215"/>
      <c r="U16" s="216"/>
      <c r="V16" s="217"/>
      <c r="W16" s="206"/>
      <c r="X16" s="182"/>
      <c r="Y16" s="208"/>
      <c r="Z16" s="215"/>
      <c r="AA16" s="216"/>
      <c r="AB16" s="217"/>
      <c r="AC16" s="206"/>
      <c r="AD16" s="182"/>
      <c r="AE16" s="208"/>
      <c r="AF16" s="215"/>
      <c r="AG16" s="216"/>
      <c r="AH16" s="302"/>
    </row>
    <row r="17" spans="1:34" ht="14.1" customHeight="1">
      <c r="E17" s="297"/>
      <c r="F17" s="252"/>
      <c r="G17" s="189"/>
      <c r="H17" s="253"/>
      <c r="I17" s="262"/>
      <c r="J17" s="298"/>
      <c r="K17" s="206"/>
      <c r="L17" s="189"/>
      <c r="M17" s="208"/>
      <c r="N17" s="215"/>
      <c r="O17" s="216"/>
      <c r="P17" s="217"/>
      <c r="Q17" s="206"/>
      <c r="R17" s="182"/>
      <c r="S17" s="208"/>
      <c r="T17" s="215"/>
      <c r="U17" s="216"/>
      <c r="V17" s="217"/>
      <c r="W17" s="206"/>
      <c r="X17" s="182"/>
      <c r="Y17" s="208"/>
      <c r="Z17" s="215"/>
      <c r="AA17" s="216"/>
      <c r="AB17" s="217"/>
      <c r="AC17" s="206"/>
      <c r="AD17" s="182"/>
      <c r="AE17" s="208"/>
      <c r="AF17" s="215"/>
      <c r="AG17" s="216"/>
      <c r="AH17" s="302"/>
    </row>
    <row r="18" spans="1:34" ht="14.1" customHeight="1">
      <c r="E18" s="297"/>
      <c r="F18" s="252"/>
      <c r="G18" s="189"/>
      <c r="H18" s="253"/>
      <c r="I18" s="262"/>
      <c r="J18" s="298"/>
      <c r="K18" s="206"/>
      <c r="L18" s="189"/>
      <c r="M18" s="208"/>
      <c r="N18" s="215"/>
      <c r="O18" s="216"/>
      <c r="P18" s="217"/>
      <c r="Q18" s="206"/>
      <c r="R18" s="182"/>
      <c r="S18" s="208"/>
      <c r="T18" s="215"/>
      <c r="U18" s="216"/>
      <c r="V18" s="217"/>
      <c r="W18" s="206"/>
      <c r="X18" s="182"/>
      <c r="Y18" s="208"/>
      <c r="Z18" s="215"/>
      <c r="AA18" s="216"/>
      <c r="AB18" s="217"/>
      <c r="AC18" s="206"/>
      <c r="AD18" s="182"/>
      <c r="AE18" s="208"/>
      <c r="AF18" s="215"/>
      <c r="AG18" s="216"/>
      <c r="AH18" s="266"/>
    </row>
    <row r="19" spans="1:34" ht="14.1" customHeight="1">
      <c r="E19" s="487"/>
      <c r="F19" s="252"/>
      <c r="G19" s="189"/>
      <c r="H19" s="253"/>
      <c r="I19" s="262"/>
      <c r="J19" s="298"/>
      <c r="K19" s="206"/>
      <c r="L19" s="189"/>
      <c r="M19" s="208"/>
      <c r="N19" s="215"/>
      <c r="O19" s="216"/>
      <c r="P19" s="217"/>
      <c r="Q19" s="206"/>
      <c r="R19" s="182"/>
      <c r="S19" s="208"/>
      <c r="T19" s="215"/>
      <c r="U19" s="216"/>
      <c r="V19" s="217"/>
      <c r="W19" s="206"/>
      <c r="X19" s="182"/>
      <c r="Y19" s="208"/>
      <c r="Z19" s="215"/>
      <c r="AA19" s="216"/>
      <c r="AB19" s="217"/>
      <c r="AC19" s="206"/>
      <c r="AD19" s="182"/>
      <c r="AE19" s="208"/>
      <c r="AF19" s="215"/>
      <c r="AG19" s="216"/>
      <c r="AH19" s="300"/>
    </row>
    <row r="20" spans="1:34" ht="14.1" customHeight="1">
      <c r="A20" s="184"/>
      <c r="E20" s="488"/>
      <c r="F20" s="252"/>
      <c r="G20" s="189"/>
      <c r="H20" s="253"/>
      <c r="I20" s="262"/>
      <c r="J20" s="298"/>
      <c r="K20" s="206"/>
      <c r="L20" s="189"/>
      <c r="M20" s="208"/>
      <c r="N20" s="215"/>
      <c r="O20" s="303"/>
      <c r="P20" s="217"/>
      <c r="Q20" s="206"/>
      <c r="R20" s="182"/>
      <c r="S20" s="208"/>
      <c r="T20" s="215"/>
      <c r="U20" s="303"/>
      <c r="V20" s="217"/>
      <c r="W20" s="206"/>
      <c r="X20" s="182"/>
      <c r="Y20" s="208"/>
      <c r="Z20" s="215"/>
      <c r="AA20" s="303"/>
      <c r="AB20" s="217"/>
      <c r="AC20" s="206"/>
      <c r="AD20" s="182"/>
      <c r="AE20" s="208"/>
      <c r="AF20" s="215"/>
      <c r="AG20" s="303"/>
      <c r="AH20" s="300"/>
    </row>
    <row r="21" spans="1:34" s="184" customFormat="1" ht="14.1" customHeight="1" thickBot="1">
      <c r="E21" s="486"/>
      <c r="F21" s="528" t="s">
        <v>404</v>
      </c>
      <c r="G21" s="305"/>
      <c r="H21" s="457">
        <f>SUM(H5:H20)</f>
        <v>12800</v>
      </c>
      <c r="I21" s="501">
        <f>SUM(I5:I20)</f>
        <v>0</v>
      </c>
      <c r="J21" s="307"/>
      <c r="K21" s="308" t="str">
        <f>CONCATENATE(FIXED(COUNTA(B5:B20),0,0),"　店")</f>
        <v>5　店</v>
      </c>
      <c r="L21" s="309"/>
      <c r="M21" s="310">
        <f>SUM(M5:M20)</f>
        <v>2650</v>
      </c>
      <c r="N21" s="311"/>
      <c r="O21" s="312">
        <f>SUM(O5:O20)</f>
        <v>0</v>
      </c>
      <c r="P21" s="313"/>
      <c r="Q21" s="308" t="str">
        <f>CONCATENATE(FIXED(COUNTA(C5:C20),0,0),"　店")</f>
        <v>4　店</v>
      </c>
      <c r="R21" s="309"/>
      <c r="S21" s="310">
        <f>SUM(S5:S20)</f>
        <v>1600</v>
      </c>
      <c r="T21" s="311"/>
      <c r="U21" s="312">
        <f>SUM(U5:U20)</f>
        <v>0</v>
      </c>
      <c r="V21" s="313"/>
      <c r="W21" s="511" t="s">
        <v>374</v>
      </c>
      <c r="X21" s="309"/>
      <c r="Y21" s="310">
        <f>SUM(Y5:Y20)</f>
        <v>2350</v>
      </c>
      <c r="Z21" s="311"/>
      <c r="AA21" s="312">
        <f>SUM(AA5:AA20)</f>
        <v>0</v>
      </c>
      <c r="AB21" s="313"/>
      <c r="AC21" s="532"/>
      <c r="AD21" s="309"/>
      <c r="AE21" s="310">
        <f>SUM(AE5:AE20)</f>
        <v>0</v>
      </c>
      <c r="AF21" s="311"/>
      <c r="AG21" s="312">
        <f>SUM(AG5:AG20)</f>
        <v>0</v>
      </c>
      <c r="AH21" s="314"/>
    </row>
    <row r="22" spans="1:34" ht="24.95" customHeight="1" thickBot="1">
      <c r="F22" s="586" t="s">
        <v>44</v>
      </c>
      <c r="G22" s="586"/>
      <c r="H22" s="586"/>
      <c r="I22" s="285"/>
      <c r="J22" s="315"/>
      <c r="K22" s="316">
        <f>H39+M39+S39+Y39</f>
        <v>16000</v>
      </c>
      <c r="M22" s="288" t="s">
        <v>6</v>
      </c>
    </row>
    <row r="23" spans="1:34">
      <c r="E23" s="587" t="s">
        <v>8</v>
      </c>
      <c r="F23" s="588"/>
      <c r="G23" s="588"/>
      <c r="H23" s="588"/>
      <c r="I23" s="289" t="s">
        <v>9</v>
      </c>
      <c r="J23" s="580" t="s">
        <v>11</v>
      </c>
      <c r="K23" s="581"/>
      <c r="L23" s="581"/>
      <c r="M23" s="581"/>
      <c r="N23" s="583"/>
      <c r="O23" s="290" t="s">
        <v>9</v>
      </c>
      <c r="P23" s="580" t="s">
        <v>12</v>
      </c>
      <c r="Q23" s="581"/>
      <c r="R23" s="581"/>
      <c r="S23" s="581"/>
      <c r="T23" s="583"/>
      <c r="U23" s="290" t="s">
        <v>9</v>
      </c>
      <c r="V23" s="580" t="s">
        <v>13</v>
      </c>
      <c r="W23" s="581"/>
      <c r="X23" s="581"/>
      <c r="Y23" s="581"/>
      <c r="Z23" s="492"/>
      <c r="AA23" s="290" t="s">
        <v>9</v>
      </c>
      <c r="AB23" s="580"/>
      <c r="AC23" s="581"/>
      <c r="AD23" s="581"/>
      <c r="AE23" s="581"/>
      <c r="AF23" s="531"/>
      <c r="AG23" s="290"/>
      <c r="AH23" s="291" t="s">
        <v>40</v>
      </c>
    </row>
    <row r="24" spans="1:34" ht="14.1" customHeight="1">
      <c r="A24" s="317">
        <v>230160112101</v>
      </c>
      <c r="B24" s="292">
        <v>230160212201</v>
      </c>
      <c r="C24" s="292">
        <v>230160312302</v>
      </c>
      <c r="D24" s="317">
        <v>230160412501</v>
      </c>
      <c r="E24" s="318" t="s">
        <v>62</v>
      </c>
      <c r="F24" s="294" t="s">
        <v>132</v>
      </c>
      <c r="G24" s="536" t="s">
        <v>420</v>
      </c>
      <c r="H24" s="210">
        <v>1500</v>
      </c>
      <c r="I24" s="255"/>
      <c r="J24" s="295"/>
      <c r="K24" s="209" t="s">
        <v>135</v>
      </c>
      <c r="L24" s="188" t="s">
        <v>105</v>
      </c>
      <c r="M24" s="210">
        <v>350</v>
      </c>
      <c r="N24" s="211"/>
      <c r="O24" s="212"/>
      <c r="P24" s="213"/>
      <c r="Q24" s="206" t="s">
        <v>144</v>
      </c>
      <c r="R24" s="214" t="s">
        <v>105</v>
      </c>
      <c r="S24" s="210">
        <v>400</v>
      </c>
      <c r="T24" s="211"/>
      <c r="U24" s="212"/>
      <c r="V24" s="213"/>
      <c r="W24" s="209" t="s">
        <v>434</v>
      </c>
      <c r="X24" s="214" t="s">
        <v>105</v>
      </c>
      <c r="Y24" s="210">
        <v>650</v>
      </c>
      <c r="Z24" s="211"/>
      <c r="AA24" s="212"/>
      <c r="AB24" s="213"/>
      <c r="AC24" s="209"/>
      <c r="AD24" s="214"/>
      <c r="AE24" s="210"/>
      <c r="AF24" s="211"/>
      <c r="AG24" s="212"/>
      <c r="AH24" s="296" t="s">
        <v>41</v>
      </c>
    </row>
    <row r="25" spans="1:34" ht="14.1" customHeight="1">
      <c r="A25" s="317">
        <v>230160112102</v>
      </c>
      <c r="B25" s="292">
        <v>230160212202</v>
      </c>
      <c r="C25" s="292"/>
      <c r="D25" s="317">
        <v>230160412502</v>
      </c>
      <c r="E25" s="293" t="s">
        <v>63</v>
      </c>
      <c r="F25" s="252" t="s">
        <v>133</v>
      </c>
      <c r="G25" s="182" t="s">
        <v>430</v>
      </c>
      <c r="H25" s="207">
        <v>900</v>
      </c>
      <c r="I25" s="262"/>
      <c r="J25" s="298"/>
      <c r="K25" s="206" t="s">
        <v>142</v>
      </c>
      <c r="L25" s="189" t="s">
        <v>105</v>
      </c>
      <c r="M25" s="207">
        <v>450</v>
      </c>
      <c r="N25" s="215"/>
      <c r="O25" s="216"/>
      <c r="P25" s="217"/>
      <c r="Q25" s="206"/>
      <c r="R25" s="182"/>
      <c r="S25" s="207"/>
      <c r="T25" s="215"/>
      <c r="U25" s="216"/>
      <c r="V25" s="217"/>
      <c r="W25" s="206" t="s">
        <v>145</v>
      </c>
      <c r="X25" s="182" t="s">
        <v>105</v>
      </c>
      <c r="Y25" s="208">
        <v>600</v>
      </c>
      <c r="Z25" s="215"/>
      <c r="AA25" s="216"/>
      <c r="AB25" s="217"/>
      <c r="AC25" s="206"/>
      <c r="AD25" s="182"/>
      <c r="AE25" s="208"/>
      <c r="AF25" s="215"/>
      <c r="AG25" s="216"/>
      <c r="AH25" s="267" t="s">
        <v>467</v>
      </c>
    </row>
    <row r="26" spans="1:34" ht="14.1" customHeight="1">
      <c r="A26" s="317">
        <v>230160112103</v>
      </c>
      <c r="B26" s="292">
        <v>230160212203</v>
      </c>
      <c r="C26" s="317"/>
      <c r="D26" s="317">
        <v>230160412503</v>
      </c>
      <c r="E26" s="293" t="s">
        <v>67</v>
      </c>
      <c r="F26" s="252" t="s">
        <v>134</v>
      </c>
      <c r="G26" s="182" t="s">
        <v>430</v>
      </c>
      <c r="H26" s="207">
        <v>1200</v>
      </c>
      <c r="I26" s="262"/>
      <c r="J26" s="298"/>
      <c r="K26" s="206" t="s">
        <v>143</v>
      </c>
      <c r="L26" s="189" t="s">
        <v>105</v>
      </c>
      <c r="M26" s="208">
        <v>650</v>
      </c>
      <c r="N26" s="215"/>
      <c r="O26" s="216"/>
      <c r="P26" s="217"/>
      <c r="Q26" s="206"/>
      <c r="R26" s="182"/>
      <c r="S26" s="208"/>
      <c r="T26" s="215"/>
      <c r="U26" s="216"/>
      <c r="V26" s="217"/>
      <c r="W26" s="206" t="s">
        <v>146</v>
      </c>
      <c r="X26" s="182" t="s">
        <v>105</v>
      </c>
      <c r="Y26" s="208">
        <v>200</v>
      </c>
      <c r="Z26" s="215"/>
      <c r="AA26" s="216"/>
      <c r="AB26" s="217"/>
      <c r="AC26" s="206"/>
      <c r="AD26" s="182"/>
      <c r="AE26" s="208"/>
      <c r="AF26" s="215"/>
      <c r="AG26" s="216"/>
      <c r="AH26" s="549" t="s">
        <v>446</v>
      </c>
    </row>
    <row r="27" spans="1:34" ht="14.1" customHeight="1">
      <c r="A27" s="317">
        <v>230160112104</v>
      </c>
      <c r="B27" s="317"/>
      <c r="C27" s="317"/>
      <c r="D27" s="317"/>
      <c r="E27" s="297"/>
      <c r="F27" s="541" t="s">
        <v>136</v>
      </c>
      <c r="G27" s="536" t="s">
        <v>420</v>
      </c>
      <c r="H27" s="207">
        <v>1500</v>
      </c>
      <c r="I27" s="262"/>
      <c r="J27" s="298"/>
      <c r="M27" s="319"/>
      <c r="N27" s="215"/>
      <c r="O27" s="216"/>
      <c r="P27" s="217"/>
      <c r="Q27" s="206"/>
      <c r="R27" s="182"/>
      <c r="S27" s="208"/>
      <c r="T27" s="215"/>
      <c r="U27" s="216"/>
      <c r="V27" s="217"/>
      <c r="W27" s="206"/>
      <c r="X27" s="182"/>
      <c r="Y27" s="208"/>
      <c r="Z27" s="215"/>
      <c r="AA27" s="216"/>
      <c r="AB27" s="217"/>
      <c r="AC27" s="206"/>
      <c r="AD27" s="182"/>
      <c r="AE27" s="208"/>
      <c r="AF27" s="215"/>
      <c r="AG27" s="216"/>
      <c r="AH27" s="502" t="s">
        <v>97</v>
      </c>
    </row>
    <row r="28" spans="1:34" ht="14.1" customHeight="1">
      <c r="A28" s="317">
        <v>230160112105</v>
      </c>
      <c r="B28" s="317"/>
      <c r="C28" s="317"/>
      <c r="D28" s="317"/>
      <c r="E28" s="293" t="s">
        <v>445</v>
      </c>
      <c r="F28" s="541" t="s">
        <v>137</v>
      </c>
      <c r="G28" s="182" t="s">
        <v>430</v>
      </c>
      <c r="H28" s="207">
        <v>1450</v>
      </c>
      <c r="I28" s="262"/>
      <c r="J28" s="298"/>
      <c r="K28" s="206"/>
      <c r="L28" s="189"/>
      <c r="M28" s="208"/>
      <c r="N28" s="215"/>
      <c r="O28" s="216"/>
      <c r="P28" s="217"/>
      <c r="Q28" s="206"/>
      <c r="R28" s="182"/>
      <c r="S28" s="208"/>
      <c r="T28" s="215"/>
      <c r="U28" s="216"/>
      <c r="V28" s="217"/>
      <c r="W28" s="206"/>
      <c r="X28" s="182"/>
      <c r="Y28" s="208"/>
      <c r="Z28" s="215"/>
      <c r="AA28" s="216"/>
      <c r="AB28" s="217"/>
      <c r="AC28" s="206"/>
      <c r="AD28" s="182"/>
      <c r="AE28" s="208"/>
      <c r="AF28" s="215"/>
      <c r="AG28" s="216"/>
      <c r="AH28" s="300" t="s">
        <v>468</v>
      </c>
    </row>
    <row r="29" spans="1:34" ht="14.1" customHeight="1">
      <c r="A29" s="317">
        <v>230160112106</v>
      </c>
      <c r="B29" s="317"/>
      <c r="C29" s="317"/>
      <c r="D29" s="317"/>
      <c r="E29" s="297"/>
      <c r="F29" s="541" t="s">
        <v>138</v>
      </c>
      <c r="G29" s="182" t="s">
        <v>417</v>
      </c>
      <c r="H29" s="207">
        <v>1650</v>
      </c>
      <c r="I29" s="262"/>
      <c r="J29" s="298"/>
      <c r="K29" s="206"/>
      <c r="L29" s="189"/>
      <c r="M29" s="208"/>
      <c r="N29" s="215"/>
      <c r="O29" s="216"/>
      <c r="P29" s="217"/>
      <c r="Q29" s="206"/>
      <c r="R29" s="182"/>
      <c r="S29" s="208"/>
      <c r="T29" s="215"/>
      <c r="U29" s="216"/>
      <c r="V29" s="217"/>
      <c r="W29" s="206"/>
      <c r="X29" s="182"/>
      <c r="Y29" s="208"/>
      <c r="Z29" s="215"/>
      <c r="AA29" s="216"/>
      <c r="AB29" s="217"/>
      <c r="AC29" s="206"/>
      <c r="AD29" s="182"/>
      <c r="AE29" s="208"/>
      <c r="AF29" s="215"/>
      <c r="AG29" s="216"/>
      <c r="AH29" s="302" t="s">
        <v>411</v>
      </c>
    </row>
    <row r="30" spans="1:34" ht="14.1" customHeight="1">
      <c r="A30" s="317">
        <v>230160112107</v>
      </c>
      <c r="B30" s="317"/>
      <c r="C30" s="317"/>
      <c r="D30" s="317"/>
      <c r="E30" s="293" t="s">
        <v>69</v>
      </c>
      <c r="F30" s="551" t="s">
        <v>139</v>
      </c>
      <c r="G30" s="182" t="s">
        <v>430</v>
      </c>
      <c r="H30" s="207">
        <v>1100</v>
      </c>
      <c r="I30" s="262"/>
      <c r="J30" s="298"/>
      <c r="K30" s="206"/>
      <c r="L30" s="189"/>
      <c r="M30" s="208"/>
      <c r="N30" s="215"/>
      <c r="O30" s="216"/>
      <c r="P30" s="217"/>
      <c r="Q30" s="206"/>
      <c r="R30" s="182"/>
      <c r="S30" s="208"/>
      <c r="T30" s="215"/>
      <c r="U30" s="216"/>
      <c r="V30" s="217"/>
      <c r="W30" s="206"/>
      <c r="X30" s="182"/>
      <c r="Y30" s="208"/>
      <c r="Z30" s="215"/>
      <c r="AA30" s="216"/>
      <c r="AB30" s="217"/>
      <c r="AC30" s="206"/>
      <c r="AD30" s="182"/>
      <c r="AE30" s="208"/>
      <c r="AF30" s="215"/>
      <c r="AG30" s="216"/>
      <c r="AH30" s="302" t="s">
        <v>412</v>
      </c>
    </row>
    <row r="31" spans="1:34" ht="14.1" customHeight="1">
      <c r="A31" s="317">
        <v>230160112108</v>
      </c>
      <c r="B31" s="317"/>
      <c r="C31" s="317"/>
      <c r="D31" s="317"/>
      <c r="E31" s="297"/>
      <c r="F31" s="551" t="s">
        <v>140</v>
      </c>
      <c r="G31" s="536" t="s">
        <v>420</v>
      </c>
      <c r="H31" s="207">
        <v>1550</v>
      </c>
      <c r="I31" s="262"/>
      <c r="J31" s="298"/>
      <c r="K31" s="206"/>
      <c r="L31" s="189"/>
      <c r="M31" s="208"/>
      <c r="N31" s="215"/>
      <c r="O31" s="216"/>
      <c r="P31" s="217"/>
      <c r="Q31" s="206"/>
      <c r="R31" s="182"/>
      <c r="S31" s="208"/>
      <c r="T31" s="215"/>
      <c r="U31" s="216"/>
      <c r="V31" s="217"/>
      <c r="W31" s="206"/>
      <c r="X31" s="182"/>
      <c r="Y31" s="208"/>
      <c r="Z31" s="215"/>
      <c r="AA31" s="216"/>
      <c r="AB31" s="217"/>
      <c r="AC31" s="206"/>
      <c r="AD31" s="182"/>
      <c r="AE31" s="208"/>
      <c r="AF31" s="215"/>
      <c r="AG31" s="216"/>
      <c r="AH31" s="302" t="s">
        <v>504</v>
      </c>
    </row>
    <row r="32" spans="1:34" ht="14.1" customHeight="1">
      <c r="A32" s="317">
        <v>230160112109</v>
      </c>
      <c r="B32" s="317"/>
      <c r="C32" s="317"/>
      <c r="D32" s="317"/>
      <c r="E32" s="297"/>
      <c r="F32" s="551" t="s">
        <v>141</v>
      </c>
      <c r="G32" s="536" t="s">
        <v>420</v>
      </c>
      <c r="H32" s="207">
        <v>1850</v>
      </c>
      <c r="I32" s="262"/>
      <c r="J32" s="298"/>
      <c r="K32" s="206"/>
      <c r="L32" s="189"/>
      <c r="M32" s="208"/>
      <c r="N32" s="215"/>
      <c r="O32" s="216"/>
      <c r="P32" s="217"/>
      <c r="Q32" s="206"/>
      <c r="R32" s="182"/>
      <c r="S32" s="208"/>
      <c r="T32" s="215"/>
      <c r="U32" s="216"/>
      <c r="V32" s="217"/>
      <c r="W32" s="206"/>
      <c r="X32" s="182"/>
      <c r="Y32" s="208"/>
      <c r="Z32" s="215"/>
      <c r="AA32" s="216"/>
      <c r="AB32" s="217"/>
      <c r="AC32" s="206"/>
      <c r="AD32" s="182"/>
      <c r="AE32" s="208"/>
      <c r="AF32" s="215"/>
      <c r="AG32" s="216"/>
      <c r="AH32" s="302" t="s">
        <v>453</v>
      </c>
    </row>
    <row r="33" spans="1:38" ht="13.5" customHeight="1">
      <c r="A33" s="317">
        <v>230160112110</v>
      </c>
      <c r="B33" s="317"/>
      <c r="C33" s="317"/>
      <c r="D33" s="317"/>
      <c r="E33" s="297"/>
      <c r="F33" s="541"/>
      <c r="G33" s="536"/>
      <c r="H33" s="207"/>
      <c r="I33" s="262"/>
      <c r="J33" s="298"/>
      <c r="K33" s="206"/>
      <c r="L33" s="189"/>
      <c r="M33" s="208"/>
      <c r="N33" s="215"/>
      <c r="O33" s="216"/>
      <c r="P33" s="217"/>
      <c r="Q33" s="206"/>
      <c r="R33" s="182"/>
      <c r="S33" s="208"/>
      <c r="T33" s="215"/>
      <c r="U33" s="216"/>
      <c r="V33" s="217"/>
      <c r="W33" s="206"/>
      <c r="X33" s="182"/>
      <c r="Y33" s="208"/>
      <c r="Z33" s="215"/>
      <c r="AA33" s="216"/>
      <c r="AB33" s="217"/>
      <c r="AC33" s="206"/>
      <c r="AD33" s="182"/>
      <c r="AE33" s="208"/>
      <c r="AF33" s="215"/>
      <c r="AG33" s="216"/>
      <c r="AH33" s="302"/>
    </row>
    <row r="34" spans="1:38" ht="14.1" customHeight="1">
      <c r="A34" s="317">
        <v>230160112111</v>
      </c>
      <c r="B34" s="317"/>
      <c r="C34" s="317"/>
      <c r="D34" s="317"/>
      <c r="E34" s="297"/>
      <c r="F34" s="252"/>
      <c r="G34" s="536"/>
      <c r="H34" s="207"/>
      <c r="I34" s="262"/>
      <c r="J34" s="298"/>
      <c r="K34" s="206"/>
      <c r="L34" s="189"/>
      <c r="M34" s="208"/>
      <c r="N34" s="215"/>
      <c r="O34" s="216"/>
      <c r="P34" s="217"/>
      <c r="Q34" s="206"/>
      <c r="R34" s="182"/>
      <c r="S34" s="208"/>
      <c r="T34" s="215"/>
      <c r="U34" s="216"/>
      <c r="V34" s="217"/>
      <c r="W34" s="206"/>
      <c r="X34" s="182"/>
      <c r="Y34" s="208"/>
      <c r="Z34" s="215"/>
      <c r="AA34" s="216"/>
      <c r="AB34" s="217"/>
      <c r="AC34" s="206"/>
      <c r="AD34" s="182"/>
      <c r="AE34" s="208"/>
      <c r="AF34" s="215"/>
      <c r="AG34" s="216"/>
      <c r="AH34" s="266"/>
    </row>
    <row r="35" spans="1:38" ht="14.1" customHeight="1">
      <c r="E35" s="297"/>
      <c r="F35" s="252"/>
      <c r="G35" s="320"/>
      <c r="H35" s="207"/>
      <c r="I35" s="262"/>
      <c r="J35" s="298"/>
      <c r="K35" s="206"/>
      <c r="L35" s="189"/>
      <c r="M35" s="208"/>
      <c r="N35" s="215"/>
      <c r="O35" s="216"/>
      <c r="P35" s="217"/>
      <c r="Q35" s="206"/>
      <c r="R35" s="182"/>
      <c r="S35" s="208"/>
      <c r="T35" s="215"/>
      <c r="U35" s="216"/>
      <c r="V35" s="217"/>
      <c r="W35" s="206"/>
      <c r="X35" s="182"/>
      <c r="Y35" s="208"/>
      <c r="Z35" s="215"/>
      <c r="AA35" s="216"/>
      <c r="AB35" s="217"/>
      <c r="AC35" s="206"/>
      <c r="AD35" s="182"/>
      <c r="AE35" s="208"/>
      <c r="AF35" s="215"/>
      <c r="AG35" s="216"/>
      <c r="AH35" s="321" t="s">
        <v>70</v>
      </c>
      <c r="AL35" s="506"/>
    </row>
    <row r="36" spans="1:38" ht="14.1" customHeight="1">
      <c r="E36" s="297"/>
      <c r="F36" s="252"/>
      <c r="G36" s="320"/>
      <c r="H36" s="207"/>
      <c r="I36" s="262"/>
      <c r="J36" s="322"/>
      <c r="K36" s="206"/>
      <c r="L36" s="189"/>
      <c r="M36" s="208"/>
      <c r="N36" s="215"/>
      <c r="O36" s="216"/>
      <c r="P36" s="217"/>
      <c r="Q36" s="206"/>
      <c r="R36" s="182"/>
      <c r="S36" s="208"/>
      <c r="T36" s="215"/>
      <c r="U36" s="216"/>
      <c r="V36" s="217"/>
      <c r="W36" s="206"/>
      <c r="X36" s="182"/>
      <c r="Y36" s="208"/>
      <c r="Z36" s="215"/>
      <c r="AA36" s="216"/>
      <c r="AB36" s="217"/>
      <c r="AC36" s="206"/>
      <c r="AD36" s="182"/>
      <c r="AE36" s="208"/>
      <c r="AF36" s="215"/>
      <c r="AG36" s="216"/>
      <c r="AH36" s="321"/>
    </row>
    <row r="37" spans="1:38" ht="14.1" customHeight="1">
      <c r="E37" s="297"/>
      <c r="F37" s="252"/>
      <c r="G37" s="320"/>
      <c r="H37" s="207"/>
      <c r="I37" s="262"/>
      <c r="J37" s="322"/>
      <c r="K37" s="206"/>
      <c r="L37" s="189"/>
      <c r="M37" s="208"/>
      <c r="N37" s="215"/>
      <c r="O37" s="216"/>
      <c r="P37" s="217"/>
      <c r="Q37" s="206"/>
      <c r="R37" s="182"/>
      <c r="S37" s="208"/>
      <c r="T37" s="215"/>
      <c r="U37" s="216"/>
      <c r="V37" s="217"/>
      <c r="W37" s="206"/>
      <c r="X37" s="182"/>
      <c r="Y37" s="208"/>
      <c r="Z37" s="215"/>
      <c r="AA37" s="216"/>
      <c r="AB37" s="217"/>
      <c r="AC37" s="206"/>
      <c r="AD37" s="182"/>
      <c r="AE37" s="208"/>
      <c r="AF37" s="215"/>
      <c r="AG37" s="216"/>
      <c r="AH37" s="321"/>
    </row>
    <row r="38" spans="1:38" ht="13.5" customHeight="1">
      <c r="E38" s="323"/>
      <c r="F38" s="324"/>
      <c r="G38" s="325"/>
      <c r="H38" s="207"/>
      <c r="I38" s="326"/>
      <c r="J38" s="322"/>
      <c r="K38" s="206"/>
      <c r="L38" s="189"/>
      <c r="M38" s="208"/>
      <c r="N38" s="215"/>
      <c r="O38" s="303"/>
      <c r="P38" s="217"/>
      <c r="Q38" s="206"/>
      <c r="R38" s="182"/>
      <c r="S38" s="208"/>
      <c r="T38" s="215"/>
      <c r="U38" s="303"/>
      <c r="V38" s="217"/>
      <c r="W38" s="206"/>
      <c r="X38" s="182"/>
      <c r="Y38" s="208"/>
      <c r="Z38" s="215"/>
      <c r="AA38" s="303"/>
      <c r="AB38" s="217"/>
      <c r="AC38" s="206"/>
      <c r="AD38" s="182"/>
      <c r="AE38" s="208"/>
      <c r="AF38" s="215"/>
      <c r="AG38" s="303"/>
      <c r="AH38" s="321"/>
    </row>
    <row r="39" spans="1:38" s="184" customFormat="1" ht="13.5" customHeight="1" thickBot="1">
      <c r="E39" s="327"/>
      <c r="F39" s="304" t="str">
        <f>CONCATENATE(FIXED(COUNTA(A24:A32),0,0),"　店")</f>
        <v>9　店</v>
      </c>
      <c r="G39" s="328"/>
      <c r="H39" s="457">
        <f>SUM(H24:H38)</f>
        <v>12700</v>
      </c>
      <c r="I39" s="501">
        <f>SUM(I24:I38)</f>
        <v>0</v>
      </c>
      <c r="J39" s="329"/>
      <c r="K39" s="308" t="str">
        <f>CONCATENATE(FIXED(COUNTA(B24:B38),0,0),"　店")</f>
        <v>3　店</v>
      </c>
      <c r="L39" s="330"/>
      <c r="M39" s="310">
        <f>SUM(M24:M38)</f>
        <v>1450</v>
      </c>
      <c r="N39" s="311"/>
      <c r="O39" s="331">
        <f>SUM(O24:O38)</f>
        <v>0</v>
      </c>
      <c r="P39" s="332"/>
      <c r="Q39" s="308" t="str">
        <f>CONCATENATE(FIXED(COUNTA(C24:C38),0,0),"　店")</f>
        <v>1　店</v>
      </c>
      <c r="R39" s="309"/>
      <c r="S39" s="310">
        <f>SUM(S24:S38)</f>
        <v>400</v>
      </c>
      <c r="T39" s="311"/>
      <c r="U39" s="331">
        <f>SUM(U24:U38)</f>
        <v>0</v>
      </c>
      <c r="V39" s="332"/>
      <c r="W39" s="308" t="str">
        <f>CONCATENATE(FIXED(COUNTA(D24:D38),0,0),"　店")</f>
        <v>3　店</v>
      </c>
      <c r="X39" s="309"/>
      <c r="Y39" s="310">
        <f>SUM(Y24:Y38)</f>
        <v>1450</v>
      </c>
      <c r="Z39" s="311"/>
      <c r="AA39" s="331">
        <f>SUM(AA24:AA38)</f>
        <v>0</v>
      </c>
      <c r="AB39" s="332"/>
      <c r="AC39" s="525"/>
      <c r="AD39" s="309"/>
      <c r="AE39" s="310">
        <f>SUM(AE24:AE38)</f>
        <v>0</v>
      </c>
      <c r="AF39" s="311"/>
      <c r="AG39" s="331">
        <f>SUM(AG24:AG38)</f>
        <v>0</v>
      </c>
      <c r="AH39" s="333"/>
    </row>
    <row r="40" spans="1:38" s="184" customFormat="1">
      <c r="F40" s="334"/>
      <c r="G40" s="335"/>
      <c r="H40" s="334"/>
      <c r="J40" s="336"/>
      <c r="AH40" s="506">
        <f>表紙!Y22</f>
        <v>45413</v>
      </c>
    </row>
  </sheetData>
  <sheetProtection formatCells="0"/>
  <customSheetViews>
    <customSheetView guid="{39CC32B7-D19B-4C38-8259-EC3E63D8F598}" showPageBreaks="1" zeroValues="0" printArea="1" topLeftCell="B10">
      <selection activeCell="G34" sqref="G3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1"/>
      <headerFooter alignWithMargins="0"/>
    </customSheetView>
    <customSheetView guid="{B0C08A05-CCD1-4A6A-ADA7-3323F63F237C}" showPageBreaks="1" zeroValues="0" printArea="1">
      <selection activeCell="I19" sqref="I19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2"/>
      <headerFooter alignWithMargins="0"/>
    </customSheetView>
    <customSheetView guid="{343ED13A-14B4-4643-81FD-CCCF86954CFE}" showPageBreaks="1" zeroValues="0" printArea="1" topLeftCell="A10">
      <selection activeCell="H24" sqref="H24:H39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3"/>
      <headerFooter alignWithMargins="0"/>
    </customSheetView>
    <customSheetView guid="{ECD6A8B0-7E0E-471F-9988-0B75A55ED58B}" showPageBreaks="1" zeroValues="0" printArea="1" topLeftCell="C1">
      <selection activeCell="S9" sqref="S9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4"/>
      <headerFooter alignWithMargins="0"/>
    </customSheetView>
    <customSheetView guid="{4683B00D-FB7F-428F-89E4-512802998BB6}" showPageBreaks="1" zeroValues="0" printArea="1" topLeftCell="A16">
      <selection activeCell="H26" sqref="H26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5"/>
      <headerFooter alignWithMargins="0"/>
    </customSheetView>
  </customSheetViews>
  <mergeCells count="19">
    <mergeCell ref="E23:H23"/>
    <mergeCell ref="G1:I2"/>
    <mergeCell ref="F3:H3"/>
    <mergeCell ref="P4:T4"/>
    <mergeCell ref="E4:H4"/>
    <mergeCell ref="J4:N4"/>
    <mergeCell ref="J23:N23"/>
    <mergeCell ref="K1:S1"/>
    <mergeCell ref="K2:S2"/>
    <mergeCell ref="AC1:AG1"/>
    <mergeCell ref="AC2:AE2"/>
    <mergeCell ref="AB4:AF4"/>
    <mergeCell ref="W1:AA1"/>
    <mergeCell ref="F22:H22"/>
    <mergeCell ref="AB23:AE23"/>
    <mergeCell ref="W2:Y2"/>
    <mergeCell ref="V23:Y23"/>
    <mergeCell ref="P23:T23"/>
    <mergeCell ref="V4:Z4"/>
  </mergeCells>
  <phoneticPr fontId="2"/>
  <conditionalFormatting sqref="G5:H5 G6:G16 G24:G34">
    <cfRule type="cellIs" dxfId="175" priority="4" operator="notEqual">
      <formula>#REF!</formula>
    </cfRule>
  </conditionalFormatting>
  <dataValidations count="4">
    <dataValidation type="whole" operator="lessThanOrEqual" allowBlank="1" showInputMessage="1" showErrorMessage="1" sqref="U5:U16 U24:U35 O24:O35 O5:O16 AA24:AA35 AA5:AA16 AG24:AG35 AG5:AG16">
      <formula1>M5</formula1>
    </dataValidation>
    <dataValidation operator="lessThanOrEqual" showInputMessage="1" showErrorMessage="1" sqref="AI1:IV2"/>
    <dataValidation type="whole" operator="lessThanOrEqual" allowBlank="1" showInputMessage="1" showErrorMessage="1" sqref="I24:I35 I5:I16">
      <formula1>H5</formula1>
    </dataValidation>
    <dataValidation type="whole" operator="lessThanOrEqual" showInputMessage="1" showErrorMessage="1" sqref="AI3:IV65536">
      <formula1>AA3</formula1>
    </dataValidation>
  </dataValidations>
  <printOptions horizontalCentered="1" verticalCentered="1"/>
  <pageMargins left="0.59055118110236227" right="0.59055118110236227" top="0.23622047244094491" bottom="0.47244094488188981" header="0" footer="0.19685039370078741"/>
  <pageSetup paperSize="9" scale="87" orientation="landscape" r:id="rId6"/>
  <headerFooter alignWithMargins="0"/>
  <ignoredErrors>
    <ignoredError sqref="E19:Y20 I9:J9 I11:Y12 J10 E34 I26:J26 I28:Y29 J27:Y27 N9:O9 N26:V26 N8:O8 T8:V8 N24:O24 T24:V24 T7:V7 I14:Y14 I13:T13 V13:Y13 E5 E6 E7 E8 E10 I5:J5 I6:J6 I7:J7 I8:J8 N5:O5 N6:O6 N7:O7 T5:V5 T6:V6 E24 E25 E26 I24:J24 I25:J25 N25:O25 J15:L15 N15:Y15 E22:Y23 E21 G21:V21 J16:Y16 E17:J17 L17:Y17 L10:Y10 X21:Y21 E18:W18 X9 Q9:V9 Q25:V25 I32:Y34 J30:L30 J31:Y31 N30:Y30" unlockedFormula="1"/>
    <ignoredError sqref="F39" formulaRange="1"/>
  </ignoredErrors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showZeros="0" topLeftCell="E1" zoomScaleNormal="100" workbookViewId="0">
      <selection activeCell="F3" sqref="F3:H3"/>
    </sheetView>
  </sheetViews>
  <sheetFormatPr defaultRowHeight="13.5"/>
  <cols>
    <col min="1" max="3" width="4.625" style="190" hidden="1" customWidth="1"/>
    <col min="4" max="4" width="4.625" style="123" hidden="1" customWidth="1"/>
    <col min="5" max="5" width="2.625" style="123" customWidth="1"/>
    <col min="6" max="6" width="9.625" style="169" customWidth="1"/>
    <col min="7" max="7" width="2.125" style="170" customWidth="1"/>
    <col min="8" max="8" width="7.125" style="169" customWidth="1"/>
    <col min="9" max="9" width="0.375" style="123" customWidth="1"/>
    <col min="10" max="10" width="7.625" style="123" customWidth="1"/>
    <col min="11" max="11" width="6.625" style="123" hidden="1" customWidth="1"/>
    <col min="12" max="12" width="0.375" style="123" hidden="1" customWidth="1"/>
    <col min="13" max="13" width="7.875" style="123" hidden="1" customWidth="1"/>
    <col min="14" max="14" width="1.875" style="186" customWidth="1"/>
    <col min="15" max="15" width="8.875" style="123" customWidth="1"/>
    <col min="16" max="16" width="2.125" style="123" customWidth="1"/>
    <col min="17" max="17" width="6.625" style="123" customWidth="1"/>
    <col min="18" max="18" width="0.375" style="123" customWidth="1"/>
    <col min="19" max="19" width="7.125" style="123" customWidth="1"/>
    <col min="20" max="20" width="1.125" style="123" customWidth="1"/>
    <col min="21" max="21" width="8.875" style="123" customWidth="1"/>
    <col min="22" max="22" width="2.125" style="123" customWidth="1"/>
    <col min="23" max="23" width="6.125" style="123" customWidth="1"/>
    <col min="24" max="24" width="0.375" style="123" customWidth="1"/>
    <col min="25" max="25" width="7.125" style="123" customWidth="1"/>
    <col min="26" max="26" width="1.25" style="123" customWidth="1"/>
    <col min="27" max="27" width="8.875" style="123" customWidth="1"/>
    <col min="28" max="28" width="2.125" style="123" customWidth="1"/>
    <col min="29" max="29" width="6.125" style="123" customWidth="1"/>
    <col min="30" max="30" width="0.375" style="123" customWidth="1"/>
    <col min="31" max="31" width="7.125" style="123" customWidth="1"/>
    <col min="32" max="32" width="16.625" style="123" customWidth="1"/>
    <col min="33" max="16384" width="9" style="123"/>
  </cols>
  <sheetData>
    <row r="1" spans="1:32" ht="30" customHeight="1">
      <c r="E1" s="124" t="s">
        <v>0</v>
      </c>
      <c r="F1" s="125"/>
      <c r="G1" s="606"/>
      <c r="H1" s="606"/>
      <c r="I1" s="606"/>
      <c r="J1" s="606"/>
      <c r="K1" s="606"/>
      <c r="L1" s="607"/>
      <c r="M1" s="126" t="s">
        <v>1</v>
      </c>
      <c r="N1" s="469"/>
      <c r="O1" s="610" t="s">
        <v>81</v>
      </c>
      <c r="P1" s="610"/>
      <c r="Q1" s="610"/>
      <c r="R1" s="610"/>
      <c r="S1" s="610"/>
      <c r="T1" s="610"/>
      <c r="U1" s="610"/>
      <c r="V1" s="610"/>
      <c r="W1" s="611"/>
      <c r="X1" s="126" t="s">
        <v>2</v>
      </c>
      <c r="Y1" s="127"/>
      <c r="Z1" s="127"/>
      <c r="AA1" s="602"/>
      <c r="AB1" s="602"/>
      <c r="AC1" s="602"/>
      <c r="AD1" s="602"/>
      <c r="AE1" s="603"/>
      <c r="AF1" s="128" t="s">
        <v>3</v>
      </c>
    </row>
    <row r="2" spans="1:32" ht="30" customHeight="1">
      <c r="E2" s="129"/>
      <c r="F2" s="130"/>
      <c r="G2" s="608"/>
      <c r="H2" s="608"/>
      <c r="I2" s="608"/>
      <c r="J2" s="608"/>
      <c r="K2" s="608"/>
      <c r="L2" s="609"/>
      <c r="M2" s="126" t="s">
        <v>4</v>
      </c>
      <c r="N2" s="469"/>
      <c r="O2" s="610" t="s">
        <v>82</v>
      </c>
      <c r="P2" s="610"/>
      <c r="Q2" s="610"/>
      <c r="R2" s="610"/>
      <c r="S2" s="610"/>
      <c r="T2" s="610"/>
      <c r="U2" s="610"/>
      <c r="V2" s="610"/>
      <c r="W2" s="611"/>
      <c r="X2" s="126" t="s">
        <v>5</v>
      </c>
      <c r="Y2" s="127"/>
      <c r="Z2" s="127"/>
      <c r="AA2" s="604">
        <f>SUM(J34,M34,S34,Y34,AE34)</f>
        <v>0</v>
      </c>
      <c r="AB2" s="604"/>
      <c r="AC2" s="604"/>
      <c r="AD2" s="127"/>
      <c r="AE2" s="131" t="s">
        <v>6</v>
      </c>
      <c r="AF2" s="132"/>
    </row>
    <row r="3" spans="1:32" ht="24.75" customHeight="1" thickBot="1">
      <c r="F3" s="605" t="s">
        <v>45</v>
      </c>
      <c r="G3" s="605"/>
      <c r="H3" s="605"/>
      <c r="I3" s="232"/>
      <c r="J3" s="232"/>
      <c r="K3" s="133" t="s">
        <v>7</v>
      </c>
      <c r="L3" s="134"/>
      <c r="N3" s="187"/>
      <c r="O3" s="135">
        <f>H34+Q34+W34+AC34</f>
        <v>28600</v>
      </c>
      <c r="Q3" s="136" t="s">
        <v>6</v>
      </c>
    </row>
    <row r="4" spans="1:32" ht="15.6" customHeight="1">
      <c r="E4" s="598" t="s">
        <v>8</v>
      </c>
      <c r="F4" s="599"/>
      <c r="G4" s="599"/>
      <c r="H4" s="599"/>
      <c r="I4" s="600"/>
      <c r="J4" s="59" t="s">
        <v>9</v>
      </c>
      <c r="K4" s="601" t="s">
        <v>10</v>
      </c>
      <c r="L4" s="597"/>
      <c r="M4" s="205" t="s">
        <v>9</v>
      </c>
      <c r="N4" s="595" t="s">
        <v>11</v>
      </c>
      <c r="O4" s="596"/>
      <c r="P4" s="596"/>
      <c r="Q4" s="596"/>
      <c r="R4" s="597"/>
      <c r="S4" s="205"/>
      <c r="T4" s="595" t="s">
        <v>12</v>
      </c>
      <c r="U4" s="596"/>
      <c r="V4" s="596"/>
      <c r="W4" s="596"/>
      <c r="X4" s="597"/>
      <c r="Y4" s="205" t="s">
        <v>9</v>
      </c>
      <c r="Z4" s="595" t="s">
        <v>13</v>
      </c>
      <c r="AA4" s="596"/>
      <c r="AB4" s="596"/>
      <c r="AC4" s="596"/>
      <c r="AD4" s="597"/>
      <c r="AE4" s="205" t="s">
        <v>9</v>
      </c>
      <c r="AF4" s="239" t="s">
        <v>40</v>
      </c>
    </row>
    <row r="5" spans="1:32" ht="15.6" customHeight="1">
      <c r="A5" s="190">
        <v>230145109119</v>
      </c>
      <c r="B5" s="190">
        <v>230145209201</v>
      </c>
      <c r="C5" s="233">
        <v>230145309303</v>
      </c>
      <c r="D5" s="137">
        <v>230145409501</v>
      </c>
      <c r="E5" s="174"/>
      <c r="F5" s="512" t="s">
        <v>147</v>
      </c>
      <c r="G5" s="112" t="s">
        <v>426</v>
      </c>
      <c r="H5" s="195">
        <v>2200</v>
      </c>
      <c r="I5" s="140"/>
      <c r="J5" s="141"/>
      <c r="K5" s="240"/>
      <c r="L5" s="192"/>
      <c r="M5" s="142"/>
      <c r="N5" s="191"/>
      <c r="O5" s="194" t="s">
        <v>147</v>
      </c>
      <c r="P5" s="139" t="s">
        <v>105</v>
      </c>
      <c r="Q5" s="195">
        <v>600</v>
      </c>
      <c r="R5" s="192"/>
      <c r="S5" s="142"/>
      <c r="T5" s="193"/>
      <c r="U5" s="163" t="s">
        <v>147</v>
      </c>
      <c r="V5" s="112" t="s">
        <v>105</v>
      </c>
      <c r="W5" s="199">
        <v>250</v>
      </c>
      <c r="X5" s="192"/>
      <c r="Y5" s="142"/>
      <c r="Z5" s="193">
        <v>230110402501</v>
      </c>
      <c r="AA5" s="241" t="s">
        <v>161</v>
      </c>
      <c r="AB5" s="143" t="s">
        <v>105</v>
      </c>
      <c r="AC5" s="195">
        <v>400</v>
      </c>
      <c r="AD5" s="192"/>
      <c r="AE5" s="142"/>
      <c r="AF5" s="242" t="s">
        <v>59</v>
      </c>
    </row>
    <row r="6" spans="1:32" ht="15.6" customHeight="1">
      <c r="A6" s="190">
        <v>230145109101</v>
      </c>
      <c r="B6" s="190">
        <v>230145209202</v>
      </c>
      <c r="C6" s="233">
        <v>230145309304</v>
      </c>
      <c r="D6" s="137">
        <v>230145409502</v>
      </c>
      <c r="E6" s="175" t="s">
        <v>362</v>
      </c>
      <c r="F6" s="144" t="s">
        <v>375</v>
      </c>
      <c r="G6" s="537" t="s">
        <v>427</v>
      </c>
      <c r="H6" s="199">
        <v>4000</v>
      </c>
      <c r="I6" s="119"/>
      <c r="J6" s="120"/>
      <c r="K6" s="243"/>
      <c r="L6" s="197"/>
      <c r="M6" s="121"/>
      <c r="N6" s="196"/>
      <c r="O6" s="163" t="s">
        <v>158</v>
      </c>
      <c r="P6" s="122" t="s">
        <v>105</v>
      </c>
      <c r="Q6" s="199">
        <v>500</v>
      </c>
      <c r="R6" s="197"/>
      <c r="S6" s="121"/>
      <c r="T6" s="198"/>
      <c r="U6" s="163" t="s">
        <v>160</v>
      </c>
      <c r="V6" s="112" t="s">
        <v>105</v>
      </c>
      <c r="W6" s="200">
        <v>250</v>
      </c>
      <c r="X6" s="197"/>
      <c r="Y6" s="121"/>
      <c r="Z6" s="198"/>
      <c r="AA6" s="163" t="s">
        <v>162</v>
      </c>
      <c r="AB6" s="112" t="s">
        <v>105</v>
      </c>
      <c r="AC6" s="200">
        <v>850</v>
      </c>
      <c r="AD6" s="197"/>
      <c r="AE6" s="121"/>
      <c r="AF6" s="270" t="s">
        <v>469</v>
      </c>
    </row>
    <row r="7" spans="1:32" ht="15.6" customHeight="1">
      <c r="A7" s="190">
        <v>230145109102</v>
      </c>
      <c r="B7" s="190">
        <v>230145209204</v>
      </c>
      <c r="C7" s="233">
        <v>230145309305</v>
      </c>
      <c r="D7" s="137">
        <v>230145409505</v>
      </c>
      <c r="E7" s="514"/>
      <c r="F7" s="513" t="s">
        <v>148</v>
      </c>
      <c r="G7" s="182" t="s">
        <v>426</v>
      </c>
      <c r="H7" s="199">
        <v>2900</v>
      </c>
      <c r="I7" s="119"/>
      <c r="J7" s="120"/>
      <c r="K7" s="243"/>
      <c r="L7" s="197"/>
      <c r="M7" s="121"/>
      <c r="N7" s="196"/>
      <c r="O7" s="163" t="s">
        <v>159</v>
      </c>
      <c r="P7" s="122" t="s">
        <v>105</v>
      </c>
      <c r="Q7" s="200">
        <v>650</v>
      </c>
      <c r="R7" s="197"/>
      <c r="S7" s="121"/>
      <c r="T7" s="198"/>
      <c r="U7" s="163"/>
      <c r="V7" s="112"/>
      <c r="X7" s="197"/>
      <c r="Y7" s="121"/>
      <c r="Z7" s="198"/>
      <c r="AA7" s="206" t="s">
        <v>159</v>
      </c>
      <c r="AB7" s="182" t="s">
        <v>105</v>
      </c>
      <c r="AC7" s="208">
        <v>400</v>
      </c>
      <c r="AD7" s="197"/>
      <c r="AE7" s="121"/>
      <c r="AF7" s="264" t="s">
        <v>98</v>
      </c>
    </row>
    <row r="8" spans="1:32" ht="15.6" customHeight="1">
      <c r="A8" s="190">
        <v>230145109104</v>
      </c>
      <c r="B8" s="190">
        <v>230145209205</v>
      </c>
      <c r="D8" s="137">
        <v>230145409506</v>
      </c>
      <c r="E8" s="162"/>
      <c r="F8" s="144" t="s">
        <v>149</v>
      </c>
      <c r="G8" s="537" t="s">
        <v>426</v>
      </c>
      <c r="H8" s="199">
        <v>1550</v>
      </c>
      <c r="I8" s="119"/>
      <c r="J8" s="120"/>
      <c r="K8" s="243"/>
      <c r="L8" s="197"/>
      <c r="M8" s="121"/>
      <c r="N8" s="196"/>
      <c r="O8" s="163" t="s">
        <v>156</v>
      </c>
      <c r="P8" s="122" t="s">
        <v>105</v>
      </c>
      <c r="Q8" s="200">
        <v>550</v>
      </c>
      <c r="R8" s="197"/>
      <c r="S8" s="121"/>
      <c r="T8" s="198"/>
      <c r="U8" s="163"/>
      <c r="V8" s="112"/>
      <c r="W8" s="200"/>
      <c r="X8" s="197"/>
      <c r="Y8" s="121"/>
      <c r="Z8" s="198"/>
      <c r="AA8" s="163" t="s">
        <v>163</v>
      </c>
      <c r="AB8" s="112" t="s">
        <v>105</v>
      </c>
      <c r="AC8" s="200">
        <v>500</v>
      </c>
      <c r="AD8" s="197"/>
      <c r="AE8" s="121"/>
      <c r="AF8" s="264"/>
    </row>
    <row r="9" spans="1:32" ht="15.6" customHeight="1">
      <c r="A9" s="190">
        <v>230145109108</v>
      </c>
      <c r="D9" s="137">
        <v>230145409507</v>
      </c>
      <c r="E9" s="162"/>
      <c r="F9" s="144" t="s">
        <v>150</v>
      </c>
      <c r="G9" s="537" t="s">
        <v>426</v>
      </c>
      <c r="H9" s="199">
        <v>1250</v>
      </c>
      <c r="I9" s="119"/>
      <c r="J9" s="120"/>
      <c r="K9" s="243"/>
      <c r="L9" s="197"/>
      <c r="M9" s="121"/>
      <c r="N9" s="196"/>
      <c r="O9" s="163"/>
      <c r="P9" s="163"/>
      <c r="Q9" s="199"/>
      <c r="R9" s="163" t="s">
        <v>105</v>
      </c>
      <c r="S9" s="121"/>
      <c r="T9" s="198"/>
      <c r="U9" s="163"/>
      <c r="V9" s="112"/>
      <c r="W9" s="200"/>
      <c r="X9" s="197"/>
      <c r="Y9" s="121"/>
      <c r="Z9" s="198"/>
      <c r="AA9" s="163" t="s">
        <v>164</v>
      </c>
      <c r="AB9" s="112" t="s">
        <v>105</v>
      </c>
      <c r="AC9" s="200">
        <v>250</v>
      </c>
      <c r="AD9" s="197"/>
      <c r="AE9" s="121"/>
      <c r="AF9" s="264"/>
    </row>
    <row r="10" spans="1:32" ht="15.6" customHeight="1">
      <c r="A10" s="190">
        <v>230145109109</v>
      </c>
      <c r="D10" s="137"/>
      <c r="E10" s="175"/>
      <c r="F10" s="144" t="s">
        <v>151</v>
      </c>
      <c r="G10" s="537" t="s">
        <v>426</v>
      </c>
      <c r="H10" s="199">
        <v>1750</v>
      </c>
      <c r="I10" s="119"/>
      <c r="J10" s="120"/>
      <c r="K10" s="243"/>
      <c r="L10" s="197"/>
      <c r="M10" s="121"/>
      <c r="N10" s="196"/>
      <c r="O10" s="163"/>
      <c r="P10" s="163"/>
      <c r="Q10" s="199"/>
      <c r="R10" s="197"/>
      <c r="S10" s="121"/>
      <c r="T10" s="198"/>
      <c r="U10" s="163"/>
      <c r="V10" s="112"/>
      <c r="W10" s="200"/>
      <c r="X10" s="197"/>
      <c r="Y10" s="121"/>
      <c r="Z10" s="198"/>
      <c r="AA10" s="163"/>
      <c r="AB10" s="112"/>
      <c r="AC10" s="200"/>
      <c r="AD10" s="197"/>
      <c r="AE10" s="121"/>
      <c r="AF10" s="271"/>
    </row>
    <row r="11" spans="1:32" ht="15.6" customHeight="1">
      <c r="A11" s="190">
        <v>230145109110</v>
      </c>
      <c r="D11" s="137"/>
      <c r="E11" s="175"/>
      <c r="F11" s="144" t="s">
        <v>152</v>
      </c>
      <c r="G11" s="537" t="s">
        <v>426</v>
      </c>
      <c r="H11" s="199">
        <v>1050</v>
      </c>
      <c r="I11" s="119"/>
      <c r="J11" s="120"/>
      <c r="K11" s="243"/>
      <c r="L11" s="197"/>
      <c r="M11" s="121"/>
      <c r="N11" s="196"/>
      <c r="O11" s="163"/>
      <c r="P11" s="163"/>
      <c r="Q11" s="199"/>
      <c r="R11" s="197"/>
      <c r="S11" s="121"/>
      <c r="T11" s="198"/>
      <c r="U11" s="163"/>
      <c r="V11" s="112"/>
      <c r="X11" s="197"/>
      <c r="Y11" s="121"/>
      <c r="Z11" s="198"/>
      <c r="AA11" s="163"/>
      <c r="AB11" s="112"/>
      <c r="AC11" s="200"/>
      <c r="AD11" s="197"/>
      <c r="AE11" s="121"/>
      <c r="AF11" s="264" t="s">
        <v>87</v>
      </c>
    </row>
    <row r="12" spans="1:32" ht="15.6" customHeight="1">
      <c r="A12" s="190">
        <v>230145109111</v>
      </c>
      <c r="D12" s="137"/>
      <c r="E12" s="175"/>
      <c r="F12" s="144" t="s">
        <v>153</v>
      </c>
      <c r="G12" s="537" t="s">
        <v>426</v>
      </c>
      <c r="H12" s="199">
        <v>600</v>
      </c>
      <c r="I12" s="119"/>
      <c r="J12" s="120"/>
      <c r="K12" s="243"/>
      <c r="L12" s="197"/>
      <c r="M12" s="121"/>
      <c r="N12" s="196"/>
      <c r="O12" s="163"/>
      <c r="P12" s="163"/>
      <c r="Q12" s="199"/>
      <c r="R12" s="197"/>
      <c r="S12" s="121"/>
      <c r="T12" s="198"/>
      <c r="U12" s="163"/>
      <c r="V12" s="112"/>
      <c r="W12" s="200"/>
      <c r="X12" s="197"/>
      <c r="Y12" s="121"/>
      <c r="Z12" s="198"/>
      <c r="AA12" s="163"/>
      <c r="AB12" s="112"/>
      <c r="AC12" s="200"/>
      <c r="AD12" s="197"/>
      <c r="AE12" s="121"/>
      <c r="AF12" s="264" t="s">
        <v>505</v>
      </c>
    </row>
    <row r="13" spans="1:32" ht="15.6" customHeight="1">
      <c r="A13" s="190">
        <v>230145109113</v>
      </c>
      <c r="D13" s="137"/>
      <c r="E13" s="175"/>
      <c r="F13" s="144" t="s">
        <v>154</v>
      </c>
      <c r="G13" s="537" t="s">
        <v>426</v>
      </c>
      <c r="H13" s="199">
        <v>1900</v>
      </c>
      <c r="I13" s="119"/>
      <c r="J13" s="120"/>
      <c r="K13" s="243"/>
      <c r="L13" s="197"/>
      <c r="M13" s="121"/>
      <c r="N13" s="196"/>
      <c r="O13" s="163"/>
      <c r="P13" s="163"/>
      <c r="Q13" s="199"/>
      <c r="R13" s="197"/>
      <c r="S13" s="121"/>
      <c r="T13" s="198"/>
      <c r="U13" s="163"/>
      <c r="V13" s="112"/>
      <c r="W13" s="200"/>
      <c r="X13" s="197"/>
      <c r="Y13" s="121"/>
      <c r="Z13" s="198"/>
      <c r="AA13" s="163"/>
      <c r="AB13" s="112"/>
      <c r="AC13" s="200"/>
      <c r="AD13" s="197"/>
      <c r="AE13" s="121"/>
      <c r="AF13" s="171"/>
    </row>
    <row r="14" spans="1:32">
      <c r="A14" s="190">
        <v>230145109114</v>
      </c>
      <c r="D14" s="137"/>
      <c r="E14" s="175"/>
      <c r="F14" s="144" t="s">
        <v>155</v>
      </c>
      <c r="G14" s="537" t="s">
        <v>119</v>
      </c>
      <c r="H14" s="199">
        <v>1100</v>
      </c>
      <c r="I14" s="119"/>
      <c r="J14" s="120"/>
      <c r="K14" s="243"/>
      <c r="L14" s="197"/>
      <c r="M14" s="121"/>
      <c r="N14" s="196"/>
      <c r="O14" s="163"/>
      <c r="P14" s="163"/>
      <c r="Q14" s="199"/>
      <c r="R14" s="197"/>
      <c r="S14" s="121"/>
      <c r="T14" s="198"/>
      <c r="U14" s="163"/>
      <c r="V14" s="112"/>
      <c r="W14" s="200"/>
      <c r="X14" s="197"/>
      <c r="Y14" s="121"/>
      <c r="Z14" s="198"/>
      <c r="AA14" s="163"/>
      <c r="AB14" s="112"/>
      <c r="AC14" s="200"/>
      <c r="AD14" s="197"/>
      <c r="AE14" s="121"/>
      <c r="AF14" s="171"/>
    </row>
    <row r="15" spans="1:32" ht="15.6" customHeight="1">
      <c r="A15" s="190">
        <v>230145109115</v>
      </c>
      <c r="D15" s="137"/>
      <c r="E15" s="175"/>
      <c r="F15" s="144" t="s">
        <v>156</v>
      </c>
      <c r="G15" s="112" t="s">
        <v>426</v>
      </c>
      <c r="H15" s="199">
        <v>1050</v>
      </c>
      <c r="I15" s="119"/>
      <c r="J15" s="120"/>
      <c r="K15" s="243"/>
      <c r="L15" s="197"/>
      <c r="M15" s="121"/>
      <c r="N15" s="196"/>
      <c r="O15" s="163"/>
      <c r="P15" s="163"/>
      <c r="Q15" s="199"/>
      <c r="R15" s="197"/>
      <c r="S15" s="121"/>
      <c r="T15" s="198"/>
      <c r="U15" s="163"/>
      <c r="V15" s="112"/>
      <c r="W15" s="200"/>
      <c r="X15" s="197"/>
      <c r="Y15" s="121"/>
      <c r="Z15" s="198"/>
      <c r="AA15" s="163"/>
      <c r="AB15" s="112"/>
      <c r="AC15" s="200"/>
      <c r="AD15" s="197"/>
      <c r="AE15" s="121"/>
      <c r="AF15" s="171"/>
    </row>
    <row r="16" spans="1:32" ht="15.6" customHeight="1">
      <c r="A16" s="190">
        <v>230145109116</v>
      </c>
      <c r="D16" s="137"/>
      <c r="E16" s="175"/>
      <c r="F16" s="144" t="s">
        <v>157</v>
      </c>
      <c r="G16" s="537" t="s">
        <v>426</v>
      </c>
      <c r="H16" s="199">
        <v>3800</v>
      </c>
      <c r="I16" s="119"/>
      <c r="J16" s="120"/>
      <c r="K16" s="243"/>
      <c r="L16" s="197"/>
      <c r="M16" s="121"/>
      <c r="N16" s="196"/>
      <c r="O16" s="163"/>
      <c r="P16" s="163"/>
      <c r="Q16" s="199"/>
      <c r="R16" s="197"/>
      <c r="S16" s="121"/>
      <c r="T16" s="198"/>
      <c r="U16" s="163"/>
      <c r="V16" s="112"/>
      <c r="W16" s="200"/>
      <c r="X16" s="197"/>
      <c r="Y16" s="121"/>
      <c r="Z16" s="198"/>
      <c r="AA16" s="163"/>
      <c r="AB16" s="112"/>
      <c r="AC16" s="200"/>
      <c r="AD16" s="197"/>
      <c r="AE16" s="121"/>
      <c r="AF16" s="171"/>
    </row>
    <row r="17" spans="1:32" ht="15.6" customHeight="1">
      <c r="A17" s="190">
        <v>230145109117</v>
      </c>
      <c r="D17" s="137"/>
      <c r="E17" s="175"/>
      <c r="F17" s="144" t="s">
        <v>376</v>
      </c>
      <c r="G17" s="537" t="s">
        <v>119</v>
      </c>
      <c r="H17" s="199">
        <v>250</v>
      </c>
      <c r="I17" s="119"/>
      <c r="J17" s="120"/>
      <c r="K17" s="243"/>
      <c r="L17" s="197"/>
      <c r="M17" s="121"/>
      <c r="N17" s="196"/>
      <c r="O17" s="163"/>
      <c r="P17" s="163"/>
      <c r="Q17" s="199"/>
      <c r="R17" s="197"/>
      <c r="S17" s="121"/>
      <c r="T17" s="198"/>
      <c r="U17" s="163"/>
      <c r="V17" s="112"/>
      <c r="W17" s="200"/>
      <c r="X17" s="197"/>
      <c r="Y17" s="121"/>
      <c r="Z17" s="198"/>
      <c r="AA17" s="163"/>
      <c r="AB17" s="112"/>
      <c r="AC17" s="200"/>
      <c r="AD17" s="197"/>
      <c r="AE17" s="121"/>
      <c r="AF17" s="171"/>
    </row>
    <row r="18" spans="1:32" ht="15.6" customHeight="1">
      <c r="A18" s="190">
        <v>230145109118</v>
      </c>
      <c r="D18" s="137"/>
      <c r="E18" s="162"/>
      <c r="F18" s="513"/>
      <c r="G18" s="112"/>
      <c r="H18" s="199"/>
      <c r="I18" s="119"/>
      <c r="J18" s="120"/>
      <c r="K18" s="243"/>
      <c r="L18" s="197"/>
      <c r="M18" s="121"/>
      <c r="N18" s="196"/>
      <c r="O18" s="163"/>
      <c r="P18" s="163"/>
      <c r="Q18" s="199"/>
      <c r="R18" s="197"/>
      <c r="S18" s="121"/>
      <c r="T18" s="198"/>
      <c r="U18" s="163"/>
      <c r="V18" s="112"/>
      <c r="W18" s="200"/>
      <c r="X18" s="197"/>
      <c r="Y18" s="121"/>
      <c r="Z18" s="198"/>
      <c r="AA18" s="163"/>
      <c r="AB18" s="112"/>
      <c r="AC18" s="200"/>
      <c r="AD18" s="197"/>
      <c r="AE18" s="121"/>
      <c r="AF18" s="171"/>
    </row>
    <row r="19" spans="1:32" ht="15.6" customHeight="1">
      <c r="A19" s="190">
        <v>230145109120</v>
      </c>
      <c r="D19" s="137"/>
      <c r="E19" s="162"/>
      <c r="F19" s="513"/>
      <c r="G19" s="112"/>
      <c r="H19" s="199"/>
      <c r="I19" s="119"/>
      <c r="J19" s="120"/>
      <c r="K19" s="243"/>
      <c r="L19" s="197"/>
      <c r="M19" s="121"/>
      <c r="N19" s="196"/>
      <c r="O19" s="163"/>
      <c r="P19" s="163"/>
      <c r="Q19" s="199"/>
      <c r="R19" s="197"/>
      <c r="S19" s="121"/>
      <c r="T19" s="198"/>
      <c r="U19" s="163"/>
      <c r="V19" s="112"/>
      <c r="W19" s="200"/>
      <c r="X19" s="197"/>
      <c r="Y19" s="121"/>
      <c r="Z19" s="198"/>
      <c r="AA19" s="163"/>
      <c r="AB19" s="112"/>
      <c r="AC19" s="200"/>
      <c r="AD19" s="197"/>
      <c r="AE19" s="121"/>
      <c r="AF19" s="171"/>
    </row>
    <row r="20" spans="1:32" ht="15.6" customHeight="1">
      <c r="D20" s="137"/>
      <c r="E20" s="230"/>
      <c r="F20" s="144"/>
      <c r="G20" s="112"/>
      <c r="H20" s="199"/>
      <c r="I20" s="119"/>
      <c r="J20" s="120"/>
      <c r="K20" s="243"/>
      <c r="L20" s="197"/>
      <c r="M20" s="121"/>
      <c r="N20" s="196"/>
      <c r="O20" s="163"/>
      <c r="P20" s="163"/>
      <c r="Q20" s="199"/>
      <c r="R20" s="197"/>
      <c r="S20" s="121"/>
      <c r="T20" s="198"/>
      <c r="U20" s="163"/>
      <c r="V20" s="112"/>
      <c r="W20" s="200"/>
      <c r="X20" s="197"/>
      <c r="Y20" s="121"/>
      <c r="Z20" s="198"/>
      <c r="AA20" s="163"/>
      <c r="AB20" s="112"/>
      <c r="AC20" s="200"/>
      <c r="AD20" s="197"/>
      <c r="AE20" s="121"/>
      <c r="AF20" s="171"/>
    </row>
    <row r="21" spans="1:32" ht="15.6" customHeight="1">
      <c r="D21" s="137"/>
      <c r="E21" s="230"/>
      <c r="F21" s="144"/>
      <c r="G21" s="112"/>
      <c r="H21" s="199"/>
      <c r="I21" s="119"/>
      <c r="J21" s="120"/>
      <c r="K21" s="243"/>
      <c r="L21" s="197"/>
      <c r="M21" s="121"/>
      <c r="N21" s="196"/>
      <c r="O21" s="163"/>
      <c r="P21" s="163"/>
      <c r="Q21" s="199"/>
      <c r="R21" s="197"/>
      <c r="S21" s="121"/>
      <c r="T21" s="198"/>
      <c r="U21" s="163"/>
      <c r="V21" s="112"/>
      <c r="W21" s="200"/>
      <c r="X21" s="197"/>
      <c r="Y21" s="121"/>
      <c r="Z21" s="198"/>
      <c r="AA21" s="163"/>
      <c r="AB21" s="112"/>
      <c r="AC21" s="200"/>
      <c r="AD21" s="197"/>
      <c r="AE21" s="121"/>
      <c r="AF21" s="171"/>
    </row>
    <row r="22" spans="1:32" ht="15.6" customHeight="1">
      <c r="E22" s="175"/>
      <c r="F22" s="144"/>
      <c r="G22" s="122"/>
      <c r="H22" s="199"/>
      <c r="I22" s="119"/>
      <c r="J22" s="120"/>
      <c r="K22" s="243"/>
      <c r="L22" s="197"/>
      <c r="M22" s="121"/>
      <c r="N22" s="236"/>
      <c r="O22" s="163"/>
      <c r="P22" s="163"/>
      <c r="Q22" s="199"/>
      <c r="R22" s="197"/>
      <c r="S22" s="121"/>
      <c r="T22" s="198"/>
      <c r="U22" s="163"/>
      <c r="V22" s="112"/>
      <c r="W22" s="200"/>
      <c r="X22" s="197"/>
      <c r="Y22" s="121"/>
      <c r="Z22" s="198"/>
      <c r="AA22" s="163"/>
      <c r="AB22" s="112"/>
      <c r="AC22" s="200"/>
      <c r="AD22" s="197"/>
      <c r="AE22" s="121"/>
      <c r="AF22" s="171"/>
    </row>
    <row r="23" spans="1:32" ht="15.6" customHeight="1">
      <c r="E23" s="175"/>
      <c r="H23" s="458"/>
      <c r="I23" s="119"/>
      <c r="J23" s="120"/>
      <c r="L23" s="197"/>
      <c r="M23" s="121"/>
      <c r="N23" s="236"/>
      <c r="O23" s="163"/>
      <c r="P23" s="163"/>
      <c r="Q23" s="199"/>
      <c r="R23" s="197"/>
      <c r="S23" s="121"/>
      <c r="T23" s="198"/>
      <c r="U23" s="163"/>
      <c r="V23" s="112"/>
      <c r="W23" s="200"/>
      <c r="X23" s="197"/>
      <c r="Y23" s="121"/>
      <c r="Z23" s="198"/>
      <c r="AA23" s="163"/>
      <c r="AB23" s="112"/>
      <c r="AC23" s="200"/>
      <c r="AD23" s="197"/>
      <c r="AE23" s="121"/>
      <c r="AF23" s="171"/>
    </row>
    <row r="24" spans="1:32" ht="15.6" customHeight="1">
      <c r="E24" s="175"/>
      <c r="F24" s="144"/>
      <c r="G24" s="122"/>
      <c r="H24" s="199"/>
      <c r="I24" s="119"/>
      <c r="J24" s="120"/>
      <c r="K24" s="243"/>
      <c r="L24" s="197"/>
      <c r="M24" s="121"/>
      <c r="N24" s="236"/>
      <c r="O24" s="163"/>
      <c r="P24" s="163"/>
      <c r="Q24" s="199"/>
      <c r="R24" s="197"/>
      <c r="S24" s="121"/>
      <c r="T24" s="198"/>
      <c r="U24" s="163"/>
      <c r="V24" s="112"/>
      <c r="W24" s="200"/>
      <c r="X24" s="197"/>
      <c r="Y24" s="121"/>
      <c r="Z24" s="198"/>
      <c r="AA24" s="163"/>
      <c r="AB24" s="112"/>
      <c r="AC24" s="200"/>
      <c r="AD24" s="197"/>
      <c r="AE24" s="121"/>
      <c r="AF24" s="171"/>
    </row>
    <row r="25" spans="1:32" ht="15.6" customHeight="1">
      <c r="E25" s="175"/>
      <c r="F25" s="144"/>
      <c r="G25" s="122"/>
      <c r="H25" s="199"/>
      <c r="I25" s="119"/>
      <c r="J25" s="120"/>
      <c r="K25" s="243"/>
      <c r="L25" s="197"/>
      <c r="M25" s="121"/>
      <c r="N25" s="236"/>
      <c r="O25" s="163"/>
      <c r="P25" s="163"/>
      <c r="Q25" s="199"/>
      <c r="R25" s="197"/>
      <c r="S25" s="121"/>
      <c r="T25" s="198"/>
      <c r="U25" s="163"/>
      <c r="V25" s="112"/>
      <c r="W25" s="200"/>
      <c r="X25" s="197"/>
      <c r="Y25" s="121"/>
      <c r="Z25" s="198"/>
      <c r="AA25" s="163"/>
      <c r="AB25" s="112"/>
      <c r="AC25" s="200"/>
      <c r="AD25" s="197"/>
      <c r="AE25" s="121"/>
      <c r="AF25" s="171"/>
    </row>
    <row r="26" spans="1:32" ht="15.6" customHeight="1">
      <c r="E26" s="175"/>
      <c r="F26" s="144"/>
      <c r="G26" s="122"/>
      <c r="H26" s="199"/>
      <c r="I26" s="119"/>
      <c r="J26" s="120"/>
      <c r="K26" s="243"/>
      <c r="L26" s="197"/>
      <c r="M26" s="121"/>
      <c r="N26" s="236"/>
      <c r="O26" s="163"/>
      <c r="P26" s="163"/>
      <c r="Q26" s="199"/>
      <c r="R26" s="197"/>
      <c r="S26" s="121"/>
      <c r="T26" s="198"/>
      <c r="U26" s="163"/>
      <c r="V26" s="112"/>
      <c r="W26" s="200"/>
      <c r="X26" s="197"/>
      <c r="Y26" s="121"/>
      <c r="Z26" s="198"/>
      <c r="AA26" s="163"/>
      <c r="AB26" s="112"/>
      <c r="AC26" s="200"/>
      <c r="AD26" s="197"/>
      <c r="AE26" s="121"/>
      <c r="AF26" s="171"/>
    </row>
    <row r="27" spans="1:32" ht="15.6" customHeight="1">
      <c r="E27" s="175"/>
      <c r="F27" s="144"/>
      <c r="G27" s="122"/>
      <c r="H27" s="199"/>
      <c r="I27" s="119"/>
      <c r="J27" s="120"/>
      <c r="K27" s="243"/>
      <c r="L27" s="197"/>
      <c r="M27" s="121"/>
      <c r="N27" s="236"/>
      <c r="O27" s="163"/>
      <c r="P27" s="163"/>
      <c r="Q27" s="199"/>
      <c r="R27" s="197"/>
      <c r="S27" s="121"/>
      <c r="T27" s="198"/>
      <c r="U27" s="163"/>
      <c r="V27" s="112"/>
      <c r="W27" s="200"/>
      <c r="X27" s="197"/>
      <c r="Y27" s="121"/>
      <c r="Z27" s="198"/>
      <c r="AA27" s="163"/>
      <c r="AB27" s="112"/>
      <c r="AC27" s="200"/>
      <c r="AD27" s="197"/>
      <c r="AE27" s="121"/>
      <c r="AF27" s="171"/>
    </row>
    <row r="28" spans="1:32" ht="15.6" customHeight="1">
      <c r="E28" s="175"/>
      <c r="F28" s="144"/>
      <c r="G28" s="122"/>
      <c r="H28" s="199"/>
      <c r="I28" s="119"/>
      <c r="J28" s="120"/>
      <c r="K28" s="243"/>
      <c r="L28" s="197"/>
      <c r="M28" s="121"/>
      <c r="N28" s="236"/>
      <c r="O28" s="163"/>
      <c r="P28" s="163"/>
      <c r="Q28" s="199"/>
      <c r="R28" s="197"/>
      <c r="S28" s="121"/>
      <c r="T28" s="198"/>
      <c r="U28" s="163"/>
      <c r="V28" s="112"/>
      <c r="W28" s="200"/>
      <c r="X28" s="197"/>
      <c r="Y28" s="121"/>
      <c r="Z28" s="198"/>
      <c r="AA28" s="163"/>
      <c r="AB28" s="112"/>
      <c r="AC28" s="200"/>
      <c r="AD28" s="197"/>
      <c r="AE28" s="121"/>
      <c r="AF28" s="171"/>
    </row>
    <row r="29" spans="1:32" ht="15.6" customHeight="1">
      <c r="E29" s="175"/>
      <c r="F29" s="144"/>
      <c r="G29" s="122"/>
      <c r="H29" s="199"/>
      <c r="I29" s="119"/>
      <c r="J29" s="120"/>
      <c r="K29" s="243"/>
      <c r="L29" s="197"/>
      <c r="M29" s="121"/>
      <c r="N29" s="236"/>
      <c r="O29" s="163"/>
      <c r="P29" s="163"/>
      <c r="Q29" s="199"/>
      <c r="R29" s="197"/>
      <c r="S29" s="121"/>
      <c r="T29" s="198"/>
      <c r="U29" s="163"/>
      <c r="V29" s="112"/>
      <c r="W29" s="200"/>
      <c r="X29" s="197"/>
      <c r="Y29" s="121"/>
      <c r="Z29" s="198"/>
      <c r="AA29" s="163"/>
      <c r="AB29" s="112"/>
      <c r="AC29" s="200"/>
      <c r="AD29" s="197"/>
      <c r="AE29" s="121"/>
      <c r="AF29" s="171"/>
    </row>
    <row r="30" spans="1:32" ht="15.6" customHeight="1">
      <c r="E30" s="175"/>
      <c r="F30" s="144"/>
      <c r="G30" s="122"/>
      <c r="H30" s="199"/>
      <c r="I30" s="119"/>
      <c r="J30" s="120"/>
      <c r="K30" s="243"/>
      <c r="L30" s="197"/>
      <c r="M30" s="121"/>
      <c r="N30" s="236"/>
      <c r="O30" s="163"/>
      <c r="P30" s="163"/>
      <c r="Q30" s="199"/>
      <c r="R30" s="197"/>
      <c r="S30" s="121"/>
      <c r="T30" s="198"/>
      <c r="U30" s="163"/>
      <c r="V30" s="112"/>
      <c r="W30" s="200"/>
      <c r="X30" s="197"/>
      <c r="Y30" s="121"/>
      <c r="Z30" s="198"/>
      <c r="AA30" s="163"/>
      <c r="AB30" s="112"/>
      <c r="AC30" s="200"/>
      <c r="AD30" s="197"/>
      <c r="AE30" s="121"/>
      <c r="AF30" s="171"/>
    </row>
    <row r="31" spans="1:32" ht="15.6" customHeight="1">
      <c r="E31" s="175"/>
      <c r="F31" s="144"/>
      <c r="G31" s="122"/>
      <c r="H31" s="459"/>
      <c r="I31" s="119"/>
      <c r="J31" s="120"/>
      <c r="K31" s="243"/>
      <c r="L31" s="197"/>
      <c r="M31" s="121"/>
      <c r="N31" s="236"/>
      <c r="O31" s="163"/>
      <c r="P31" s="163"/>
      <c r="Q31" s="199"/>
      <c r="R31" s="197"/>
      <c r="S31" s="121"/>
      <c r="T31" s="198"/>
      <c r="U31" s="163"/>
      <c r="V31" s="112"/>
      <c r="W31" s="200"/>
      <c r="X31" s="197"/>
      <c r="Y31" s="121"/>
      <c r="Z31" s="198"/>
      <c r="AA31" s="163"/>
      <c r="AB31" s="112"/>
      <c r="AC31" s="200"/>
      <c r="AD31" s="197"/>
      <c r="AE31" s="121"/>
      <c r="AF31" s="171"/>
    </row>
    <row r="32" spans="1:32" ht="15.6" customHeight="1">
      <c r="E32" s="175"/>
      <c r="F32" s="144"/>
      <c r="G32" s="122"/>
      <c r="H32" s="459"/>
      <c r="I32" s="119"/>
      <c r="J32" s="120"/>
      <c r="K32" s="243"/>
      <c r="L32" s="197"/>
      <c r="M32" s="121"/>
      <c r="N32" s="236"/>
      <c r="O32" s="163"/>
      <c r="P32" s="163"/>
      <c r="Q32" s="199"/>
      <c r="R32" s="197"/>
      <c r="S32" s="121"/>
      <c r="T32" s="198"/>
      <c r="U32" s="163"/>
      <c r="V32" s="112"/>
      <c r="W32" s="200"/>
      <c r="X32" s="197"/>
      <c r="Y32" s="121"/>
      <c r="Z32" s="198"/>
      <c r="AA32" s="163"/>
      <c r="AB32" s="112"/>
      <c r="AC32" s="200"/>
      <c r="AD32" s="197"/>
      <c r="AE32" s="121"/>
      <c r="AF32" s="171"/>
    </row>
    <row r="33" spans="1:32" ht="15.6" customHeight="1">
      <c r="B33" s="218"/>
      <c r="E33" s="164"/>
      <c r="F33" s="147"/>
      <c r="G33" s="148"/>
      <c r="H33" s="460"/>
      <c r="I33" s="149"/>
      <c r="J33" s="150"/>
      <c r="K33" s="244"/>
      <c r="L33" s="245"/>
      <c r="M33" s="151"/>
      <c r="N33" s="246"/>
      <c r="O33" s="247"/>
      <c r="P33" s="148"/>
      <c r="Q33" s="248"/>
      <c r="R33" s="245"/>
      <c r="S33" s="151"/>
      <c r="T33" s="249"/>
      <c r="U33" s="247"/>
      <c r="V33" s="152"/>
      <c r="W33" s="248"/>
      <c r="X33" s="245"/>
      <c r="Y33" s="151"/>
      <c r="Z33" s="249"/>
      <c r="AA33" s="247"/>
      <c r="AB33" s="152"/>
      <c r="AC33" s="248"/>
      <c r="AD33" s="245"/>
      <c r="AE33" s="151"/>
      <c r="AF33" s="171"/>
    </row>
    <row r="34" spans="1:32" s="153" customFormat="1" ht="15.6" customHeight="1" thickBot="1">
      <c r="A34" s="218"/>
      <c r="B34" s="219"/>
      <c r="C34" s="218"/>
      <c r="E34" s="154"/>
      <c r="F34" s="516" t="s">
        <v>464</v>
      </c>
      <c r="G34" s="155"/>
      <c r="H34" s="273">
        <f>SUM(H5:H33)</f>
        <v>23400</v>
      </c>
      <c r="I34" s="156"/>
      <c r="J34" s="157">
        <f>SUM(J5:J33)</f>
        <v>0</v>
      </c>
      <c r="K34" s="250"/>
      <c r="L34" s="203"/>
      <c r="M34" s="158">
        <f>SUM(M5:M33)</f>
        <v>0</v>
      </c>
      <c r="N34" s="237"/>
      <c r="O34" s="201" t="str">
        <f>CONCATENATE(FIXED(COUNTA(B5:B32),0,0),"　店")</f>
        <v>4　店</v>
      </c>
      <c r="P34" s="159"/>
      <c r="Q34" s="204">
        <f>SUM(Q5:Q33)</f>
        <v>2300</v>
      </c>
      <c r="R34" s="202"/>
      <c r="S34" s="160">
        <f>SUM(S5:S33)</f>
        <v>0</v>
      </c>
      <c r="T34" s="238"/>
      <c r="U34" s="544" t="s">
        <v>433</v>
      </c>
      <c r="V34" s="159"/>
      <c r="W34" s="204">
        <f>SUM(W5:W33)</f>
        <v>500</v>
      </c>
      <c r="X34" s="202"/>
      <c r="Y34" s="160">
        <f>SUM(Y5:Y33)</f>
        <v>0</v>
      </c>
      <c r="Z34" s="238"/>
      <c r="AA34" s="201" t="str">
        <f>CONCATENATE(FIXED(COUNTA(D5:D33),0,0),"　店")</f>
        <v>5　店</v>
      </c>
      <c r="AB34" s="159"/>
      <c r="AC34" s="204">
        <f>SUM(AC5:AC33)</f>
        <v>2400</v>
      </c>
      <c r="AD34" s="202"/>
      <c r="AE34" s="160">
        <f>SUM(AE5:AE33)</f>
        <v>0</v>
      </c>
      <c r="AF34" s="172"/>
    </row>
    <row r="35" spans="1:32" s="165" customFormat="1">
      <c r="A35" s="219"/>
      <c r="B35" s="190"/>
      <c r="C35" s="219"/>
      <c r="F35" s="166"/>
      <c r="G35" s="167"/>
      <c r="H35" s="166"/>
      <c r="K35" s="168"/>
      <c r="N35" s="185"/>
      <c r="AF35" s="506">
        <f>表紙!Y22</f>
        <v>45413</v>
      </c>
    </row>
  </sheetData>
  <sheetProtection formatCells="0"/>
  <customSheetViews>
    <customSheetView guid="{39CC32B7-D19B-4C38-8259-EC3E63D8F598}" showPageBreaks="1" zeroValues="0" printArea="1" hiddenColumns="1" topLeftCell="B1">
      <selection activeCell="Y5" sqref="Y5:AA5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1"/>
      <headerFooter alignWithMargins="0"/>
    </customSheetView>
    <customSheetView guid="{B0C08A05-CCD1-4A6A-ADA7-3323F63F237C}" showPageBreaks="1" zeroValues="0" printArea="1" hiddenColumns="1" topLeftCell="A4">
      <selection activeCell="A6" sqref="A6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2"/>
      <headerFooter alignWithMargins="0"/>
    </customSheetView>
    <customSheetView guid="{343ED13A-14B4-4643-81FD-CCCF86954CFE}" showPageBreaks="1" zeroValues="0" printArea="1" hiddenColumns="1">
      <selection activeCell="H5" sqref="H5:H3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3"/>
      <headerFooter alignWithMargins="0"/>
    </customSheetView>
    <customSheetView guid="{ECD6A8B0-7E0E-471F-9988-0B75A55ED58B}" showPageBreaks="1" zeroValues="0" printArea="1" hiddenColumns="1">
      <selection activeCell="AA20" sqref="AA20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4"/>
      <headerFooter alignWithMargins="0"/>
    </customSheetView>
    <customSheetView guid="{4683B00D-FB7F-428F-89E4-512802998BB6}" showPageBreaks="1" zeroValues="0" printArea="1" hiddenColumns="1">
      <selection activeCell="H5" sqref="H5:H3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5"/>
      <headerFooter alignWithMargins="0"/>
    </customSheetView>
  </customSheetViews>
  <mergeCells count="11">
    <mergeCell ref="AA1:AE1"/>
    <mergeCell ref="AA2:AC2"/>
    <mergeCell ref="F3:H3"/>
    <mergeCell ref="G1:L2"/>
    <mergeCell ref="O1:W1"/>
    <mergeCell ref="O2:W2"/>
    <mergeCell ref="T4:X4"/>
    <mergeCell ref="Z4:AD4"/>
    <mergeCell ref="E4:I4"/>
    <mergeCell ref="K4:L4"/>
    <mergeCell ref="N4:R4"/>
  </mergeCells>
  <phoneticPr fontId="2"/>
  <conditionalFormatting sqref="G5:G6 G8:G21">
    <cfRule type="cellIs" dxfId="174" priority="2" operator="notEqual">
      <formula>#REF!</formula>
    </cfRule>
  </conditionalFormatting>
  <conditionalFormatting sqref="G7">
    <cfRule type="cellIs" dxfId="173" priority="1" operator="notEqual">
      <formula>#REF!</formula>
    </cfRule>
  </conditionalFormatting>
  <dataValidations count="4">
    <dataValidation type="whole" operator="lessThanOrEqual" allowBlank="1" showInputMessage="1" showErrorMessage="1" sqref="J5:J21 M5:M21 S5:S21 AE5:AE21">
      <formula1>H5</formula1>
    </dataValidation>
    <dataValidation type="whole" operator="lessThanOrEqual" showInputMessage="1" showErrorMessage="1" sqref="AG3:IV65536">
      <formula1>AE3</formula1>
    </dataValidation>
    <dataValidation type="whole" operator="lessThanOrEqual" allowBlank="1" showInputMessage="1" showErrorMessage="1" sqref="Y5:Y21">
      <formula1>#REF!</formula1>
    </dataValidation>
    <dataValidation operator="lessThanOrEqual" showInputMessage="1" showErrorMessage="1" sqref="AG1:IV2"/>
  </dataValidations>
  <printOptions horizontalCentered="1" verticalCentered="1"/>
  <pageMargins left="0.59055118110236227" right="0.59055118110236227" top="0.23622047244094491" bottom="0.47244094488188981" header="0" footer="0.19685039370078741"/>
  <pageSetup paperSize="9" scale="95" orientation="landscape" r:id="rId6"/>
  <headerFooter alignWithMargins="0"/>
  <ignoredErrors>
    <ignoredError sqref="I8:N8 I11:AC12 I9:Q9 T9:Z9 R8:V8 I15:AC16 I13:T13 V13:AC13 R7:S7 Z7 I10:V10 X10:AC10 I14:AB14 I5:N5 I6 I7 R5 R6:T6 X5:Z5 X6:Z6 K6:N6 T5 I19:X19 I18 Z18:AC18 K7:N7 K18:X18 I17:V17 X17:AC17 X8:Z8 Z19:AC19" unlockedFormula="1"/>
  </ignoredErrors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showZeros="0" topLeftCell="E1" zoomScaleNormal="100" workbookViewId="0">
      <selection activeCell="F3" sqref="F3:H3"/>
    </sheetView>
  </sheetViews>
  <sheetFormatPr defaultRowHeight="13.5"/>
  <cols>
    <col min="1" max="3" width="11.75" style="123" hidden="1" customWidth="1"/>
    <col min="4" max="4" width="11.625" style="123" hidden="1" customWidth="1"/>
    <col min="5" max="5" width="1.875" style="123" customWidth="1"/>
    <col min="6" max="6" width="10.5" style="169" customWidth="1"/>
    <col min="7" max="7" width="2.125" style="170" customWidth="1"/>
    <col min="8" max="8" width="7.625" style="169" customWidth="1"/>
    <col min="9" max="9" width="0.375" style="123" customWidth="1"/>
    <col min="10" max="10" width="7.625" style="123" customWidth="1"/>
    <col min="11" max="11" width="6.625" style="123" hidden="1" customWidth="1"/>
    <col min="12" max="12" width="0.375" style="123" hidden="1" customWidth="1"/>
    <col min="13" max="13" width="7.875" style="123" hidden="1" customWidth="1"/>
    <col min="14" max="14" width="0.875" style="123" customWidth="1"/>
    <col min="15" max="15" width="8.875" style="123" customWidth="1"/>
    <col min="16" max="16" width="2.125" style="123" customWidth="1"/>
    <col min="17" max="17" width="6.625" style="123" customWidth="1"/>
    <col min="18" max="18" width="0.375" style="123" customWidth="1"/>
    <col min="19" max="19" width="7.125" style="123" customWidth="1"/>
    <col min="20" max="20" width="1.375" style="123" customWidth="1"/>
    <col min="21" max="21" width="8.875" style="123" customWidth="1"/>
    <col min="22" max="22" width="2.125" style="123" customWidth="1"/>
    <col min="23" max="23" width="6.125" style="123" customWidth="1"/>
    <col min="24" max="24" width="0.375" style="123" customWidth="1"/>
    <col min="25" max="25" width="7.125" style="123" customWidth="1"/>
    <col min="26" max="26" width="0.375" style="123" customWidth="1"/>
    <col min="27" max="27" width="8.875" style="123" customWidth="1"/>
    <col min="28" max="28" width="2.125" style="123" customWidth="1"/>
    <col min="29" max="29" width="6.125" style="123" customWidth="1"/>
    <col min="30" max="30" width="0.375" style="123" customWidth="1"/>
    <col min="31" max="31" width="7.125" style="123" customWidth="1"/>
    <col min="32" max="32" width="16.625" style="123" customWidth="1"/>
    <col min="33" max="16384" width="9" style="123"/>
  </cols>
  <sheetData>
    <row r="1" spans="1:32" ht="30" customHeight="1">
      <c r="E1" s="124" t="s">
        <v>0</v>
      </c>
      <c r="F1" s="125"/>
      <c r="G1" s="606"/>
      <c r="H1" s="606"/>
      <c r="I1" s="606"/>
      <c r="J1" s="606"/>
      <c r="K1" s="606"/>
      <c r="L1" s="607"/>
      <c r="M1" s="126" t="s">
        <v>1</v>
      </c>
      <c r="N1" s="470"/>
      <c r="O1" s="610" t="s">
        <v>81</v>
      </c>
      <c r="P1" s="610"/>
      <c r="Q1" s="610"/>
      <c r="R1" s="610"/>
      <c r="S1" s="610"/>
      <c r="T1" s="610"/>
      <c r="U1" s="610"/>
      <c r="V1" s="610"/>
      <c r="W1" s="611"/>
      <c r="X1" s="126" t="s">
        <v>2</v>
      </c>
      <c r="Y1" s="127"/>
      <c r="Z1" s="127"/>
      <c r="AA1" s="602"/>
      <c r="AB1" s="602"/>
      <c r="AC1" s="602"/>
      <c r="AD1" s="602"/>
      <c r="AE1" s="603"/>
      <c r="AF1" s="128" t="s">
        <v>3</v>
      </c>
    </row>
    <row r="2" spans="1:32" ht="30" customHeight="1">
      <c r="E2" s="129"/>
      <c r="F2" s="130"/>
      <c r="G2" s="608"/>
      <c r="H2" s="608"/>
      <c r="I2" s="608"/>
      <c r="J2" s="608"/>
      <c r="K2" s="608"/>
      <c r="L2" s="609"/>
      <c r="M2" s="126" t="s">
        <v>4</v>
      </c>
      <c r="N2" s="470"/>
      <c r="O2" s="610" t="s">
        <v>82</v>
      </c>
      <c r="P2" s="610"/>
      <c r="Q2" s="610"/>
      <c r="R2" s="610"/>
      <c r="S2" s="610"/>
      <c r="T2" s="610"/>
      <c r="U2" s="610"/>
      <c r="V2" s="610"/>
      <c r="W2" s="611"/>
      <c r="X2" s="126" t="s">
        <v>5</v>
      </c>
      <c r="Y2" s="127"/>
      <c r="Z2" s="127"/>
      <c r="AA2" s="604">
        <f>SUM(J33,M33,S33,Y33,AE33)</f>
        <v>0</v>
      </c>
      <c r="AB2" s="604"/>
      <c r="AC2" s="604"/>
      <c r="AD2" s="127"/>
      <c r="AE2" s="131" t="s">
        <v>6</v>
      </c>
      <c r="AF2" s="132"/>
    </row>
    <row r="3" spans="1:32" ht="24.95" customHeight="1" thickBot="1">
      <c r="F3" s="605" t="s">
        <v>46</v>
      </c>
      <c r="G3" s="605"/>
      <c r="H3" s="605"/>
      <c r="I3" s="232"/>
      <c r="J3" s="232"/>
      <c r="K3" s="133" t="s">
        <v>7</v>
      </c>
      <c r="L3" s="134"/>
      <c r="N3" s="134"/>
      <c r="O3" s="135">
        <f>H33+Q33+W33+AC33</f>
        <v>28600</v>
      </c>
      <c r="Q3" s="136" t="s">
        <v>6</v>
      </c>
    </row>
    <row r="4" spans="1:32" ht="15.6" customHeight="1">
      <c r="E4" s="598" t="s">
        <v>8</v>
      </c>
      <c r="F4" s="599"/>
      <c r="G4" s="599"/>
      <c r="H4" s="599"/>
      <c r="I4" s="600"/>
      <c r="J4" s="59" t="s">
        <v>9</v>
      </c>
      <c r="K4" s="601" t="s">
        <v>10</v>
      </c>
      <c r="L4" s="597"/>
      <c r="M4" s="205" t="s">
        <v>9</v>
      </c>
      <c r="N4" s="595" t="s">
        <v>11</v>
      </c>
      <c r="O4" s="596"/>
      <c r="P4" s="596"/>
      <c r="Q4" s="596"/>
      <c r="R4" s="597"/>
      <c r="S4" s="205"/>
      <c r="T4" s="595" t="s">
        <v>12</v>
      </c>
      <c r="U4" s="596"/>
      <c r="V4" s="596"/>
      <c r="W4" s="596"/>
      <c r="X4" s="597"/>
      <c r="Y4" s="205" t="s">
        <v>9</v>
      </c>
      <c r="Z4" s="595" t="s">
        <v>13</v>
      </c>
      <c r="AA4" s="596"/>
      <c r="AB4" s="596"/>
      <c r="AC4" s="596"/>
      <c r="AD4" s="597"/>
      <c r="AE4" s="205" t="s">
        <v>9</v>
      </c>
      <c r="AF4" s="239" t="s">
        <v>40</v>
      </c>
    </row>
    <row r="5" spans="1:32" ht="15.6" customHeight="1">
      <c r="A5" s="190">
        <v>230150110102</v>
      </c>
      <c r="B5" s="234">
        <v>230150210203</v>
      </c>
      <c r="C5" s="190"/>
      <c r="D5" s="137">
        <v>230150410501</v>
      </c>
      <c r="E5" s="251"/>
      <c r="F5" s="252" t="s">
        <v>165</v>
      </c>
      <c r="G5" s="536" t="s">
        <v>431</v>
      </c>
      <c r="H5" s="207">
        <v>1950</v>
      </c>
      <c r="I5" s="254"/>
      <c r="J5" s="255"/>
      <c r="K5" s="256"/>
      <c r="L5" s="211"/>
      <c r="M5" s="212"/>
      <c r="N5" s="257"/>
      <c r="O5" s="206" t="s">
        <v>377</v>
      </c>
      <c r="P5" s="188" t="s">
        <v>105</v>
      </c>
      <c r="Q5" s="210">
        <v>250</v>
      </c>
      <c r="R5" s="211"/>
      <c r="S5" s="212"/>
      <c r="T5" s="213"/>
      <c r="U5" s="206"/>
      <c r="V5" s="182"/>
      <c r="W5" s="208"/>
      <c r="X5" s="211"/>
      <c r="Y5" s="212"/>
      <c r="Z5" s="213">
        <v>230110402501</v>
      </c>
      <c r="AA5" s="209" t="s">
        <v>174</v>
      </c>
      <c r="AB5" s="258" t="s">
        <v>105</v>
      </c>
      <c r="AC5" s="210">
        <v>300</v>
      </c>
      <c r="AD5" s="211"/>
      <c r="AE5" s="212"/>
      <c r="AF5" s="259" t="s">
        <v>99</v>
      </c>
    </row>
    <row r="6" spans="1:32" ht="15.6" customHeight="1">
      <c r="A6" s="190">
        <v>230150110103</v>
      </c>
      <c r="B6" s="234">
        <v>230150210205</v>
      </c>
      <c r="C6" s="190"/>
      <c r="D6" s="137">
        <v>230150410502</v>
      </c>
      <c r="E6" s="260"/>
      <c r="F6" s="252" t="s">
        <v>166</v>
      </c>
      <c r="G6" s="537" t="s">
        <v>370</v>
      </c>
      <c r="H6" s="207">
        <v>700</v>
      </c>
      <c r="I6" s="261"/>
      <c r="J6" s="262"/>
      <c r="K6" s="256"/>
      <c r="L6" s="215"/>
      <c r="M6" s="216"/>
      <c r="N6" s="256">
        <v>230150210203</v>
      </c>
      <c r="O6" s="206" t="s">
        <v>378</v>
      </c>
      <c r="P6" s="189" t="s">
        <v>105</v>
      </c>
      <c r="Q6" s="207">
        <v>850</v>
      </c>
      <c r="R6" s="215"/>
      <c r="S6" s="216"/>
      <c r="T6" s="217"/>
      <c r="U6" s="206"/>
      <c r="V6" s="182"/>
      <c r="W6" s="208"/>
      <c r="X6" s="215"/>
      <c r="Y6" s="216"/>
      <c r="Z6" s="217">
        <v>230150410501</v>
      </c>
      <c r="AA6" s="206" t="s">
        <v>107</v>
      </c>
      <c r="AB6" s="263" t="s">
        <v>105</v>
      </c>
      <c r="AC6" s="208">
        <v>550</v>
      </c>
      <c r="AD6" s="215"/>
      <c r="AE6" s="216"/>
      <c r="AF6" s="267" t="s">
        <v>89</v>
      </c>
    </row>
    <row r="7" spans="1:32" ht="15.6" customHeight="1">
      <c r="A7" s="190">
        <v>230150110104</v>
      </c>
      <c r="B7" s="233">
        <v>230150210206</v>
      </c>
      <c r="C7" s="190"/>
      <c r="D7" s="137">
        <v>230150410503</v>
      </c>
      <c r="E7" s="265"/>
      <c r="F7" s="252" t="s">
        <v>167</v>
      </c>
      <c r="G7" s="537" t="s">
        <v>421</v>
      </c>
      <c r="H7" s="207">
        <v>1200</v>
      </c>
      <c r="I7" s="261"/>
      <c r="J7" s="262"/>
      <c r="K7" s="256"/>
      <c r="L7" s="215"/>
      <c r="M7" s="216"/>
      <c r="N7" s="256">
        <v>230150210203</v>
      </c>
      <c r="O7" s="206" t="s">
        <v>379</v>
      </c>
      <c r="P7" s="189" t="s">
        <v>105</v>
      </c>
      <c r="Q7" s="208">
        <v>950</v>
      </c>
      <c r="R7" s="215"/>
      <c r="S7" s="216"/>
      <c r="T7" s="217"/>
      <c r="U7" s="206"/>
      <c r="V7" s="182"/>
      <c r="W7" s="208"/>
      <c r="X7" s="215"/>
      <c r="Y7" s="216"/>
      <c r="Z7" s="217">
        <v>230150410501</v>
      </c>
      <c r="AA7" s="206" t="s">
        <v>108</v>
      </c>
      <c r="AB7" s="263" t="s">
        <v>105</v>
      </c>
      <c r="AC7" s="208">
        <v>200</v>
      </c>
      <c r="AD7" s="215"/>
      <c r="AE7" s="216"/>
      <c r="AF7" s="264" t="s">
        <v>100</v>
      </c>
    </row>
    <row r="8" spans="1:32" ht="15.6" customHeight="1">
      <c r="A8" s="190">
        <v>230150110105</v>
      </c>
      <c r="B8" s="234">
        <v>230150210210</v>
      </c>
      <c r="C8" s="190"/>
      <c r="D8" s="137">
        <v>230150410504</v>
      </c>
      <c r="E8" s="265"/>
      <c r="F8" s="252" t="s">
        <v>106</v>
      </c>
      <c r="G8" s="537" t="s">
        <v>421</v>
      </c>
      <c r="H8" s="207">
        <v>2400</v>
      </c>
      <c r="I8" s="261"/>
      <c r="J8" s="262"/>
      <c r="K8" s="256"/>
      <c r="L8" s="215"/>
      <c r="M8" s="216"/>
      <c r="N8" s="256">
        <v>230150210203</v>
      </c>
      <c r="O8" s="206" t="s">
        <v>380</v>
      </c>
      <c r="P8" s="189" t="s">
        <v>105</v>
      </c>
      <c r="Q8" s="208">
        <v>100</v>
      </c>
      <c r="R8" s="215"/>
      <c r="S8" s="216"/>
      <c r="T8" s="217"/>
      <c r="U8" s="206"/>
      <c r="V8" s="182"/>
      <c r="W8" s="208"/>
      <c r="X8" s="215"/>
      <c r="Y8" s="216"/>
      <c r="Z8" s="217">
        <v>230150410501</v>
      </c>
      <c r="AA8" s="206" t="s">
        <v>109</v>
      </c>
      <c r="AB8" s="263" t="s">
        <v>105</v>
      </c>
      <c r="AC8" s="208">
        <v>200</v>
      </c>
      <c r="AD8" s="215"/>
      <c r="AE8" s="216"/>
      <c r="AF8" s="264"/>
    </row>
    <row r="9" spans="1:32" ht="15.6" customHeight="1">
      <c r="A9" s="190">
        <v>230150110106</v>
      </c>
      <c r="B9" s="190"/>
      <c r="C9" s="190"/>
      <c r="D9" s="137">
        <v>230150410505</v>
      </c>
      <c r="E9" s="265"/>
      <c r="F9" s="252" t="s">
        <v>168</v>
      </c>
      <c r="G9" s="537" t="s">
        <v>421</v>
      </c>
      <c r="H9" s="207">
        <v>2050</v>
      </c>
      <c r="I9" s="261"/>
      <c r="J9" s="262"/>
      <c r="K9" s="256"/>
      <c r="L9" s="215"/>
      <c r="M9" s="216"/>
      <c r="N9" s="256">
        <v>230150210203</v>
      </c>
      <c r="O9" s="206"/>
      <c r="P9" s="189"/>
      <c r="Q9" s="208"/>
      <c r="R9" s="215"/>
      <c r="S9" s="216"/>
      <c r="T9" s="217"/>
      <c r="U9" s="206"/>
      <c r="V9" s="182"/>
      <c r="W9" s="208"/>
      <c r="X9" s="215"/>
      <c r="Y9" s="216"/>
      <c r="Z9" s="217">
        <v>230150410501</v>
      </c>
      <c r="AA9" s="206" t="s">
        <v>110</v>
      </c>
      <c r="AB9" s="263" t="s">
        <v>105</v>
      </c>
      <c r="AC9" s="208">
        <v>600</v>
      </c>
      <c r="AD9" s="215"/>
      <c r="AE9" s="216"/>
      <c r="AF9" s="266"/>
    </row>
    <row r="10" spans="1:32" ht="15.6" customHeight="1">
      <c r="A10" s="190">
        <v>230150110107</v>
      </c>
      <c r="B10" s="190"/>
      <c r="C10" s="190"/>
      <c r="D10" s="137"/>
      <c r="E10" s="265"/>
      <c r="F10" s="541" t="s">
        <v>425</v>
      </c>
      <c r="G10" s="537" t="s">
        <v>421</v>
      </c>
      <c r="H10" s="207">
        <v>1850</v>
      </c>
      <c r="I10" s="261"/>
      <c r="J10" s="262"/>
      <c r="K10" s="256"/>
      <c r="L10" s="215"/>
      <c r="M10" s="216"/>
      <c r="N10" s="256">
        <v>230150210203</v>
      </c>
      <c r="O10" s="206"/>
      <c r="P10" s="189"/>
      <c r="Q10" s="208"/>
      <c r="R10" s="215"/>
      <c r="S10" s="216"/>
      <c r="T10" s="217"/>
      <c r="U10" s="206"/>
      <c r="V10" s="182"/>
      <c r="W10" s="208"/>
      <c r="X10" s="215"/>
      <c r="Y10" s="216"/>
      <c r="Z10" s="217">
        <v>230150410501</v>
      </c>
      <c r="AA10" s="206"/>
      <c r="AB10" s="263"/>
      <c r="AC10" s="208"/>
      <c r="AD10" s="215"/>
      <c r="AE10" s="216"/>
      <c r="AF10" s="267"/>
    </row>
    <row r="11" spans="1:32" ht="15.6" customHeight="1">
      <c r="A11" s="190">
        <v>230150110108</v>
      </c>
      <c r="B11" s="190"/>
      <c r="C11" s="190"/>
      <c r="D11" s="137"/>
      <c r="E11" s="260"/>
      <c r="F11" s="252" t="s">
        <v>169</v>
      </c>
      <c r="G11" s="537" t="s">
        <v>426</v>
      </c>
      <c r="H11" s="207">
        <v>1100</v>
      </c>
      <c r="I11" s="261"/>
      <c r="J11" s="262"/>
      <c r="K11" s="256"/>
      <c r="L11" s="215"/>
      <c r="M11" s="216"/>
      <c r="N11" s="256">
        <v>230150210203</v>
      </c>
      <c r="O11" s="206"/>
      <c r="P11" s="189"/>
      <c r="Q11" s="208"/>
      <c r="R11" s="215"/>
      <c r="S11" s="216"/>
      <c r="T11" s="217"/>
      <c r="U11" s="206"/>
      <c r="V11" s="182"/>
      <c r="W11" s="208"/>
      <c r="X11" s="215"/>
      <c r="Y11" s="216"/>
      <c r="Z11" s="217">
        <v>230150410501</v>
      </c>
      <c r="AA11" s="206"/>
      <c r="AB11" s="263"/>
      <c r="AC11" s="208"/>
      <c r="AD11" s="215"/>
      <c r="AE11" s="216"/>
      <c r="AF11" s="266"/>
    </row>
    <row r="12" spans="1:32" ht="15.6" customHeight="1">
      <c r="A12" s="542">
        <v>230150110109</v>
      </c>
      <c r="B12" s="542"/>
      <c r="C12" s="542"/>
      <c r="D12" s="543"/>
      <c r="E12" s="405" t="s">
        <v>362</v>
      </c>
      <c r="F12" s="252" t="s">
        <v>170</v>
      </c>
      <c r="G12" s="537" t="s">
        <v>426</v>
      </c>
      <c r="H12" s="207">
        <v>2000</v>
      </c>
      <c r="I12" s="261"/>
      <c r="J12" s="262"/>
      <c r="K12" s="256"/>
      <c r="L12" s="215"/>
      <c r="M12" s="216"/>
      <c r="N12" s="256">
        <v>230150210203</v>
      </c>
      <c r="O12" s="206"/>
      <c r="P12" s="189"/>
      <c r="Q12" s="208"/>
      <c r="R12" s="215"/>
      <c r="S12" s="216"/>
      <c r="T12" s="217"/>
      <c r="U12" s="206"/>
      <c r="V12" s="182"/>
      <c r="W12" s="208"/>
      <c r="X12" s="215"/>
      <c r="Y12" s="216"/>
      <c r="Z12" s="217">
        <v>230150410501</v>
      </c>
      <c r="AA12" s="206"/>
      <c r="AB12" s="263"/>
      <c r="AC12" s="208"/>
      <c r="AD12" s="215"/>
      <c r="AE12" s="216"/>
      <c r="AF12" s="267"/>
    </row>
    <row r="13" spans="1:32" ht="15.6" customHeight="1">
      <c r="A13" s="542">
        <v>230150110110</v>
      </c>
      <c r="B13" s="542"/>
      <c r="C13" s="542"/>
      <c r="D13" s="543"/>
      <c r="E13" s="405" t="s">
        <v>360</v>
      </c>
      <c r="F13" s="526" t="s">
        <v>171</v>
      </c>
      <c r="G13" s="537" t="s">
        <v>427</v>
      </c>
      <c r="H13" s="207">
        <v>1850</v>
      </c>
      <c r="I13" s="261"/>
      <c r="J13" s="262"/>
      <c r="K13" s="256"/>
      <c r="L13" s="215"/>
      <c r="M13" s="216"/>
      <c r="N13" s="256">
        <v>230150210203</v>
      </c>
      <c r="O13" s="206"/>
      <c r="P13" s="189"/>
      <c r="Q13" s="208"/>
      <c r="R13" s="215"/>
      <c r="S13" s="216"/>
      <c r="T13" s="217"/>
      <c r="U13" s="206"/>
      <c r="V13" s="182"/>
      <c r="W13" s="208"/>
      <c r="X13" s="215"/>
      <c r="Y13" s="216"/>
      <c r="Z13" s="217">
        <v>230150410501</v>
      </c>
      <c r="AA13" s="206"/>
      <c r="AB13" s="263"/>
      <c r="AC13" s="208"/>
      <c r="AD13" s="215"/>
      <c r="AE13" s="216"/>
      <c r="AF13" s="266"/>
    </row>
    <row r="14" spans="1:32">
      <c r="A14" s="542">
        <v>230150110111</v>
      </c>
      <c r="B14" s="542"/>
      <c r="C14" s="542"/>
      <c r="D14" s="543"/>
      <c r="E14" s="405"/>
      <c r="F14" s="526" t="s">
        <v>172</v>
      </c>
      <c r="G14" s="182" t="s">
        <v>426</v>
      </c>
      <c r="H14" s="207">
        <v>2250</v>
      </c>
      <c r="I14" s="261"/>
      <c r="J14" s="262"/>
      <c r="K14" s="256"/>
      <c r="L14" s="215"/>
      <c r="M14" s="216"/>
      <c r="N14" s="256">
        <v>230150210203</v>
      </c>
      <c r="O14" s="206"/>
      <c r="P14" s="189"/>
      <c r="Q14" s="208"/>
      <c r="R14" s="215"/>
      <c r="S14" s="216"/>
      <c r="T14" s="217"/>
      <c r="U14" s="206"/>
      <c r="V14" s="182"/>
      <c r="W14" s="208"/>
      <c r="X14" s="215"/>
      <c r="Y14" s="216"/>
      <c r="Z14" s="217">
        <v>230150410501</v>
      </c>
      <c r="AA14" s="206"/>
      <c r="AB14" s="263"/>
      <c r="AC14" s="208"/>
      <c r="AD14" s="215"/>
      <c r="AE14" s="216"/>
      <c r="AF14" s="266"/>
    </row>
    <row r="15" spans="1:32" ht="15.6" customHeight="1">
      <c r="A15" s="542">
        <v>230150110113</v>
      </c>
      <c r="B15" s="542"/>
      <c r="C15" s="542"/>
      <c r="D15" s="543"/>
      <c r="E15" s="405"/>
      <c r="F15" s="526" t="s">
        <v>173</v>
      </c>
      <c r="G15" s="537" t="s">
        <v>426</v>
      </c>
      <c r="H15" s="207">
        <v>1800</v>
      </c>
      <c r="I15" s="261"/>
      <c r="J15" s="262"/>
      <c r="K15" s="256"/>
      <c r="L15" s="215"/>
      <c r="M15" s="216"/>
      <c r="N15" s="256">
        <v>230150210203</v>
      </c>
      <c r="O15" s="206"/>
      <c r="P15" s="189"/>
      <c r="Q15" s="208"/>
      <c r="R15" s="215"/>
      <c r="S15" s="216"/>
      <c r="T15" s="217"/>
      <c r="U15" s="206"/>
      <c r="V15" s="182"/>
      <c r="W15" s="208"/>
      <c r="X15" s="215"/>
      <c r="Y15" s="216"/>
      <c r="Z15" s="217">
        <v>230150410501</v>
      </c>
      <c r="AA15" s="206"/>
      <c r="AB15" s="263"/>
      <c r="AC15" s="208"/>
      <c r="AD15" s="215"/>
      <c r="AE15" s="216"/>
      <c r="AF15" s="267" t="s">
        <v>406</v>
      </c>
    </row>
    <row r="16" spans="1:32" ht="15.6" customHeight="1">
      <c r="A16" s="542">
        <v>230150110114</v>
      </c>
      <c r="B16" s="542"/>
      <c r="C16" s="542"/>
      <c r="D16" s="543"/>
      <c r="E16" s="405"/>
      <c r="F16" s="526" t="s">
        <v>174</v>
      </c>
      <c r="G16" s="537" t="s">
        <v>426</v>
      </c>
      <c r="H16" s="207">
        <v>1250</v>
      </c>
      <c r="I16" s="261"/>
      <c r="J16" s="262"/>
      <c r="K16" s="256"/>
      <c r="L16" s="215"/>
      <c r="M16" s="216"/>
      <c r="N16" s="256">
        <v>230150210203</v>
      </c>
      <c r="O16" s="206"/>
      <c r="P16" s="189"/>
      <c r="Q16" s="208"/>
      <c r="R16" s="215"/>
      <c r="S16" s="216"/>
      <c r="T16" s="217"/>
      <c r="U16" s="206"/>
      <c r="V16" s="182"/>
      <c r="W16" s="208"/>
      <c r="X16" s="215"/>
      <c r="Y16" s="216"/>
      <c r="Z16" s="217">
        <v>230150410501</v>
      </c>
      <c r="AA16" s="206"/>
      <c r="AB16" s="263"/>
      <c r="AC16" s="208"/>
      <c r="AD16" s="215"/>
      <c r="AE16" s="216"/>
      <c r="AF16" s="268" t="s">
        <v>470</v>
      </c>
    </row>
    <row r="17" spans="1:32" ht="15.6" customHeight="1">
      <c r="A17" s="542">
        <v>230150110115</v>
      </c>
      <c r="B17" s="542"/>
      <c r="C17" s="542"/>
      <c r="D17" s="543"/>
      <c r="E17" s="405"/>
      <c r="F17" s="526" t="s">
        <v>175</v>
      </c>
      <c r="G17" s="537" t="s">
        <v>426</v>
      </c>
      <c r="H17" s="207">
        <v>1800</v>
      </c>
      <c r="I17" s="261"/>
      <c r="J17" s="262"/>
      <c r="K17" s="256"/>
      <c r="L17" s="215"/>
      <c r="M17" s="216"/>
      <c r="N17" s="256">
        <v>230150210203</v>
      </c>
      <c r="O17" s="206"/>
      <c r="P17" s="189"/>
      <c r="Q17" s="208"/>
      <c r="R17" s="215"/>
      <c r="S17" s="216"/>
      <c r="T17" s="217"/>
      <c r="U17" s="206"/>
      <c r="V17" s="182"/>
      <c r="W17" s="208"/>
      <c r="X17" s="215"/>
      <c r="Y17" s="216"/>
      <c r="Z17" s="217">
        <v>230150410501</v>
      </c>
      <c r="AA17" s="206"/>
      <c r="AB17" s="263"/>
      <c r="AC17" s="208"/>
      <c r="AD17" s="215"/>
      <c r="AE17" s="216"/>
      <c r="AF17" s="264"/>
    </row>
    <row r="18" spans="1:32" ht="15.6" customHeight="1">
      <c r="A18" s="542">
        <v>230150110120</v>
      </c>
      <c r="B18" s="542"/>
      <c r="C18" s="542"/>
      <c r="D18" s="543"/>
      <c r="E18" s="405" t="s">
        <v>363</v>
      </c>
      <c r="F18" s="526" t="s">
        <v>176</v>
      </c>
      <c r="G18" s="537" t="s">
        <v>119</v>
      </c>
      <c r="H18" s="207">
        <v>2400</v>
      </c>
      <c r="I18" s="261"/>
      <c r="J18" s="262"/>
      <c r="K18" s="256"/>
      <c r="L18" s="215"/>
      <c r="M18" s="216"/>
      <c r="N18" s="256">
        <v>230150210203</v>
      </c>
      <c r="O18" s="206"/>
      <c r="P18" s="189"/>
      <c r="Q18" s="208"/>
      <c r="R18" s="215"/>
      <c r="S18" s="216"/>
      <c r="T18" s="217"/>
      <c r="U18" s="206"/>
      <c r="V18" s="182"/>
      <c r="W18" s="208"/>
      <c r="X18" s="215"/>
      <c r="Y18" s="216"/>
      <c r="Z18" s="217">
        <v>230150410501</v>
      </c>
      <c r="AA18" s="206"/>
      <c r="AB18" s="263"/>
      <c r="AC18" s="208"/>
      <c r="AD18" s="215"/>
      <c r="AE18" s="216"/>
      <c r="AF18" s="268" t="s">
        <v>405</v>
      </c>
    </row>
    <row r="19" spans="1:32" ht="15.6" customHeight="1">
      <c r="A19" s="190">
        <v>230150110121</v>
      </c>
      <c r="B19" s="190"/>
      <c r="C19" s="190"/>
      <c r="D19" s="137"/>
      <c r="E19" s="529"/>
      <c r="F19" s="526"/>
      <c r="G19" s="182"/>
      <c r="H19" s="207"/>
      <c r="I19" s="261"/>
      <c r="J19" s="262"/>
      <c r="K19" s="256"/>
      <c r="L19" s="215"/>
      <c r="M19" s="216"/>
      <c r="N19" s="256">
        <v>230150210203</v>
      </c>
      <c r="O19" s="206"/>
      <c r="P19" s="189"/>
      <c r="Q19" s="208"/>
      <c r="R19" s="215"/>
      <c r="S19" s="216"/>
      <c r="T19" s="217"/>
      <c r="U19" s="206"/>
      <c r="V19" s="182"/>
      <c r="W19" s="208"/>
      <c r="X19" s="215"/>
      <c r="Y19" s="216"/>
      <c r="Z19" s="217">
        <v>230150410501</v>
      </c>
      <c r="AA19" s="206"/>
      <c r="AB19" s="263"/>
      <c r="AC19" s="208"/>
      <c r="AD19" s="215"/>
      <c r="AE19" s="216"/>
      <c r="AF19" s="268"/>
    </row>
    <row r="20" spans="1:32" ht="15.6" customHeight="1">
      <c r="A20" s="190">
        <v>230150110122</v>
      </c>
      <c r="B20" s="190"/>
      <c r="C20" s="190"/>
      <c r="D20" s="137"/>
      <c r="H20" s="207"/>
      <c r="I20" s="261"/>
      <c r="J20" s="262"/>
      <c r="K20" s="256"/>
      <c r="L20" s="215"/>
      <c r="M20" s="216"/>
      <c r="N20" s="256">
        <v>230150210203</v>
      </c>
      <c r="O20" s="206"/>
      <c r="P20" s="189"/>
      <c r="Q20" s="208"/>
      <c r="R20" s="215"/>
      <c r="S20" s="216"/>
      <c r="T20" s="217"/>
      <c r="U20" s="206"/>
      <c r="V20" s="182"/>
      <c r="W20" s="208"/>
      <c r="X20" s="215"/>
      <c r="Y20" s="216"/>
      <c r="Z20" s="217">
        <v>230150410501</v>
      </c>
      <c r="AA20" s="206"/>
      <c r="AB20" s="263"/>
      <c r="AC20" s="208"/>
      <c r="AD20" s="215"/>
      <c r="AE20" s="216"/>
      <c r="AF20" s="268"/>
    </row>
    <row r="21" spans="1:32" ht="15.6" customHeight="1">
      <c r="A21" s="190">
        <v>230150110123</v>
      </c>
      <c r="B21" s="190"/>
      <c r="C21" s="190"/>
      <c r="D21" s="137"/>
      <c r="E21" s="529"/>
      <c r="F21" s="520"/>
      <c r="G21" s="182"/>
      <c r="H21" s="207"/>
      <c r="I21" s="261"/>
      <c r="J21" s="262"/>
      <c r="K21" s="256"/>
      <c r="L21" s="215"/>
      <c r="M21" s="216"/>
      <c r="N21" s="256">
        <v>230150210203</v>
      </c>
      <c r="O21" s="206"/>
      <c r="P21" s="189"/>
      <c r="Q21" s="208"/>
      <c r="R21" s="215"/>
      <c r="S21" s="216"/>
      <c r="T21" s="217"/>
      <c r="U21" s="206"/>
      <c r="V21" s="182"/>
      <c r="W21" s="208"/>
      <c r="X21" s="215"/>
      <c r="Y21" s="216"/>
      <c r="Z21" s="217">
        <v>230150410501</v>
      </c>
      <c r="AA21" s="206"/>
      <c r="AB21" s="263"/>
      <c r="AC21" s="208"/>
      <c r="AD21" s="215"/>
      <c r="AE21" s="216"/>
      <c r="AF21" s="266"/>
    </row>
    <row r="22" spans="1:32" ht="15.6" customHeight="1">
      <c r="A22" s="190">
        <v>230150110124</v>
      </c>
      <c r="B22" s="190"/>
      <c r="C22" s="190"/>
      <c r="D22" s="137"/>
      <c r="E22" s="260"/>
      <c r="F22" s="520"/>
      <c r="G22" s="182"/>
      <c r="H22" s="207"/>
      <c r="I22" s="261"/>
      <c r="J22" s="262"/>
      <c r="K22" s="256"/>
      <c r="L22" s="215"/>
      <c r="M22" s="216"/>
      <c r="N22" s="256">
        <v>230150210203</v>
      </c>
      <c r="O22" s="206"/>
      <c r="P22" s="189"/>
      <c r="Q22" s="208"/>
      <c r="R22" s="215"/>
      <c r="S22" s="216"/>
      <c r="T22" s="217"/>
      <c r="U22" s="206"/>
      <c r="V22" s="182"/>
      <c r="W22" s="208"/>
      <c r="X22" s="215"/>
      <c r="Y22" s="216"/>
      <c r="Z22" s="217">
        <v>230150410501</v>
      </c>
      <c r="AA22" s="206"/>
      <c r="AB22" s="263"/>
      <c r="AC22" s="208"/>
      <c r="AD22" s="215"/>
      <c r="AE22" s="216"/>
      <c r="AF22" s="268"/>
    </row>
    <row r="23" spans="1:32" ht="15.6" customHeight="1">
      <c r="A23" s="190">
        <v>230150110125</v>
      </c>
      <c r="B23" s="190"/>
      <c r="C23" s="190"/>
      <c r="D23" s="137"/>
      <c r="E23" s="260"/>
      <c r="F23" s="252"/>
      <c r="G23" s="182"/>
      <c r="H23" s="207"/>
      <c r="I23" s="261"/>
      <c r="J23" s="262"/>
      <c r="K23" s="256"/>
      <c r="L23" s="215"/>
      <c r="M23" s="216"/>
      <c r="N23" s="256">
        <v>230150210203</v>
      </c>
      <c r="O23" s="206"/>
      <c r="P23" s="189"/>
      <c r="Q23" s="208"/>
      <c r="R23" s="215"/>
      <c r="S23" s="216"/>
      <c r="T23" s="217"/>
      <c r="U23" s="206"/>
      <c r="V23" s="182"/>
      <c r="W23" s="208"/>
      <c r="X23" s="215"/>
      <c r="Y23" s="216"/>
      <c r="Z23" s="217">
        <v>230150410501</v>
      </c>
      <c r="AA23" s="206"/>
      <c r="AB23" s="263"/>
      <c r="AC23" s="208"/>
      <c r="AD23" s="215"/>
      <c r="AE23" s="216"/>
      <c r="AF23" s="264"/>
    </row>
    <row r="24" spans="1:32" ht="15.6" customHeight="1">
      <c r="A24" s="190">
        <v>230150110126</v>
      </c>
      <c r="B24" s="190"/>
      <c r="C24" s="190"/>
      <c r="D24" s="137"/>
      <c r="E24" s="260"/>
      <c r="F24" s="509"/>
      <c r="G24" s="182"/>
      <c r="H24" s="207"/>
      <c r="I24" s="261"/>
      <c r="J24" s="262"/>
      <c r="K24" s="256"/>
      <c r="L24" s="215"/>
      <c r="M24" s="216"/>
      <c r="N24" s="256">
        <v>230150210203</v>
      </c>
      <c r="O24" s="206"/>
      <c r="P24" s="189"/>
      <c r="Q24" s="208"/>
      <c r="R24" s="215"/>
      <c r="S24" s="216"/>
      <c r="T24" s="217"/>
      <c r="U24" s="206"/>
      <c r="V24" s="182"/>
      <c r="W24" s="208"/>
      <c r="X24" s="215"/>
      <c r="Y24" s="216"/>
      <c r="Z24" s="217">
        <v>230150410501</v>
      </c>
      <c r="AA24" s="206"/>
      <c r="AB24" s="263"/>
      <c r="AC24" s="208"/>
      <c r="AD24" s="215"/>
      <c r="AE24" s="216"/>
      <c r="AF24" s="264"/>
    </row>
    <row r="25" spans="1:32" ht="15.6" customHeight="1">
      <c r="A25" s="190">
        <v>230150110127</v>
      </c>
      <c r="B25" s="190"/>
      <c r="C25" s="190"/>
      <c r="D25" s="137"/>
      <c r="E25" s="260"/>
      <c r="F25" s="252"/>
      <c r="G25" s="182"/>
      <c r="H25" s="207"/>
      <c r="I25" s="261"/>
      <c r="J25" s="262"/>
      <c r="K25" s="256"/>
      <c r="L25" s="215"/>
      <c r="M25" s="216"/>
      <c r="N25" s="256">
        <v>230150210203</v>
      </c>
      <c r="O25" s="206"/>
      <c r="P25" s="189"/>
      <c r="Q25" s="208"/>
      <c r="R25" s="215"/>
      <c r="S25" s="216"/>
      <c r="T25" s="217"/>
      <c r="U25" s="269"/>
      <c r="V25" s="182"/>
      <c r="W25" s="208"/>
      <c r="X25" s="215"/>
      <c r="Y25" s="216"/>
      <c r="Z25" s="217">
        <v>230150410501</v>
      </c>
      <c r="AA25" s="206"/>
      <c r="AB25" s="263"/>
      <c r="AC25" s="208"/>
      <c r="AD25" s="215"/>
      <c r="AE25" s="216"/>
      <c r="AF25" s="268"/>
    </row>
    <row r="26" spans="1:32" ht="15.6" customHeight="1">
      <c r="D26" s="137"/>
      <c r="E26" s="265"/>
      <c r="F26" s="252"/>
      <c r="G26" s="182"/>
      <c r="H26" s="207"/>
      <c r="I26" s="261"/>
      <c r="J26" s="262"/>
      <c r="K26" s="256"/>
      <c r="L26" s="215"/>
      <c r="M26" s="216"/>
      <c r="N26" s="256"/>
      <c r="O26" s="206"/>
      <c r="P26" s="189"/>
      <c r="Q26" s="208"/>
      <c r="R26" s="215"/>
      <c r="S26" s="216"/>
      <c r="T26" s="217"/>
      <c r="U26" s="269"/>
      <c r="V26" s="182"/>
      <c r="W26" s="208"/>
      <c r="X26" s="215"/>
      <c r="Y26" s="216"/>
      <c r="Z26" s="217"/>
      <c r="AA26" s="206"/>
      <c r="AB26" s="263"/>
      <c r="AC26" s="208"/>
      <c r="AD26" s="215"/>
      <c r="AE26" s="216"/>
      <c r="AF26" s="264"/>
    </row>
    <row r="27" spans="1:32" ht="15.6" customHeight="1">
      <c r="D27" s="137"/>
      <c r="E27" s="176"/>
      <c r="F27" s="144"/>
      <c r="G27" s="112"/>
      <c r="H27" s="199"/>
      <c r="I27" s="119"/>
      <c r="J27" s="120"/>
      <c r="K27" s="243"/>
      <c r="L27" s="197"/>
      <c r="M27" s="121"/>
      <c r="N27" s="243"/>
      <c r="O27" s="163"/>
      <c r="P27" s="122"/>
      <c r="Q27" s="200"/>
      <c r="R27" s="197"/>
      <c r="S27" s="121"/>
      <c r="T27" s="198"/>
      <c r="U27" s="179"/>
      <c r="V27" s="112"/>
      <c r="W27" s="200"/>
      <c r="X27" s="197"/>
      <c r="Y27" s="121"/>
      <c r="Z27" s="198"/>
      <c r="AA27" s="163"/>
      <c r="AB27" s="145"/>
      <c r="AC27" s="200"/>
      <c r="AD27" s="197"/>
      <c r="AE27" s="121"/>
      <c r="AF27" s="173"/>
    </row>
    <row r="28" spans="1:32" ht="15.6" customHeight="1">
      <c r="D28" s="137"/>
      <c r="E28" s="176"/>
      <c r="F28" s="144"/>
      <c r="G28" s="112"/>
      <c r="H28" s="199"/>
      <c r="I28" s="119"/>
      <c r="J28" s="120"/>
      <c r="K28" s="243"/>
      <c r="L28" s="197"/>
      <c r="M28" s="121"/>
      <c r="N28" s="243"/>
      <c r="O28" s="163"/>
      <c r="P28" s="122"/>
      <c r="Q28" s="200"/>
      <c r="R28" s="197"/>
      <c r="S28" s="121"/>
      <c r="T28" s="198"/>
      <c r="U28" s="179"/>
      <c r="V28" s="112"/>
      <c r="W28" s="200"/>
      <c r="X28" s="197"/>
      <c r="Y28" s="121"/>
      <c r="Z28" s="198"/>
      <c r="AA28" s="163"/>
      <c r="AB28" s="145"/>
      <c r="AC28" s="200"/>
      <c r="AD28" s="197"/>
      <c r="AE28" s="121"/>
      <c r="AF28" s="173"/>
    </row>
    <row r="29" spans="1:32" ht="15.6" customHeight="1">
      <c r="E29" s="176"/>
      <c r="F29" s="144"/>
      <c r="G29" s="122"/>
      <c r="H29" s="199"/>
      <c r="I29" s="119"/>
      <c r="J29" s="120"/>
      <c r="K29" s="243"/>
      <c r="L29" s="197"/>
      <c r="M29" s="121"/>
      <c r="N29" s="198"/>
      <c r="O29" s="163"/>
      <c r="P29" s="122"/>
      <c r="Q29" s="200"/>
      <c r="R29" s="197"/>
      <c r="S29" s="121"/>
      <c r="T29" s="198"/>
      <c r="U29" s="144"/>
      <c r="V29" s="112"/>
      <c r="W29" s="200"/>
      <c r="X29" s="197"/>
      <c r="Y29" s="121"/>
      <c r="Z29" s="198"/>
      <c r="AA29" s="163"/>
      <c r="AB29" s="145"/>
      <c r="AC29" s="200"/>
      <c r="AD29" s="197"/>
      <c r="AE29" s="121"/>
      <c r="AF29" s="173"/>
    </row>
    <row r="30" spans="1:32" ht="15.6" customHeight="1">
      <c r="E30" s="176"/>
      <c r="F30" s="144"/>
      <c r="G30" s="122"/>
      <c r="H30" s="199"/>
      <c r="I30" s="119"/>
      <c r="J30" s="120"/>
      <c r="K30" s="243"/>
      <c r="L30" s="197"/>
      <c r="M30" s="121"/>
      <c r="N30" s="198"/>
      <c r="O30" s="163"/>
      <c r="P30" s="122"/>
      <c r="Q30" s="200"/>
      <c r="R30" s="197"/>
      <c r="S30" s="121"/>
      <c r="T30" s="198"/>
      <c r="U30" s="163"/>
      <c r="V30" s="112"/>
      <c r="W30" s="200"/>
      <c r="X30" s="197"/>
      <c r="Y30" s="121"/>
      <c r="Z30" s="198"/>
      <c r="AA30" s="163"/>
      <c r="AB30" s="145"/>
      <c r="AC30" s="200"/>
      <c r="AD30" s="197"/>
      <c r="AE30" s="121"/>
      <c r="AF30" s="173"/>
    </row>
    <row r="31" spans="1:32" ht="15.6" customHeight="1">
      <c r="E31" s="175"/>
      <c r="F31" s="144"/>
      <c r="G31" s="122"/>
      <c r="H31" s="199"/>
      <c r="I31" s="119"/>
      <c r="J31" s="120"/>
      <c r="K31" s="243"/>
      <c r="L31" s="197"/>
      <c r="M31" s="121"/>
      <c r="N31" s="198"/>
      <c r="O31" s="163"/>
      <c r="P31" s="122"/>
      <c r="Q31" s="200"/>
      <c r="R31" s="197"/>
      <c r="S31" s="121"/>
      <c r="T31" s="198"/>
      <c r="U31" s="163"/>
      <c r="V31" s="112"/>
      <c r="W31" s="200"/>
      <c r="X31" s="197"/>
      <c r="Y31" s="121"/>
      <c r="Z31" s="198"/>
      <c r="AA31" s="163"/>
      <c r="AB31" s="145"/>
      <c r="AC31" s="200"/>
      <c r="AD31" s="197"/>
      <c r="AE31" s="121"/>
      <c r="AF31" s="173"/>
    </row>
    <row r="32" spans="1:32" ht="15.6" customHeight="1">
      <c r="E32" s="164"/>
      <c r="F32" s="147"/>
      <c r="G32" s="148"/>
      <c r="H32" s="461"/>
      <c r="I32" s="149"/>
      <c r="J32" s="150"/>
      <c r="K32" s="244"/>
      <c r="L32" s="245"/>
      <c r="M32" s="151"/>
      <c r="N32" s="249"/>
      <c r="O32" s="247"/>
      <c r="P32" s="148"/>
      <c r="Q32" s="248"/>
      <c r="R32" s="245"/>
      <c r="S32" s="151"/>
      <c r="T32" s="249"/>
      <c r="U32" s="247"/>
      <c r="V32" s="152"/>
      <c r="W32" s="248"/>
      <c r="X32" s="245"/>
      <c r="Y32" s="151"/>
      <c r="Z32" s="249"/>
      <c r="AA32" s="247"/>
      <c r="AB32" s="177"/>
      <c r="AC32" s="248"/>
      <c r="AD32" s="245"/>
      <c r="AE32" s="151"/>
      <c r="AF32" s="173"/>
    </row>
    <row r="33" spans="5:32" s="153" customFormat="1" ht="15.6" customHeight="1" thickBot="1">
      <c r="E33" s="154"/>
      <c r="F33" s="516" t="s">
        <v>428</v>
      </c>
      <c r="G33" s="155"/>
      <c r="H33" s="273">
        <f>SUM(H5:H32)</f>
        <v>24600</v>
      </c>
      <c r="I33" s="156"/>
      <c r="J33" s="157">
        <f>SUM(J5:J32)</f>
        <v>0</v>
      </c>
      <c r="K33" s="250"/>
      <c r="L33" s="203"/>
      <c r="M33" s="158">
        <f>SUM(M5:M32)</f>
        <v>0</v>
      </c>
      <c r="N33" s="238"/>
      <c r="O33" s="201" t="str">
        <f>CONCATENATE(FIXED(COUNTA(B5:B32),0,0),"　店")</f>
        <v>4　店</v>
      </c>
      <c r="P33" s="159"/>
      <c r="Q33" s="204">
        <f>SUM(Q5:Q32)</f>
        <v>2150</v>
      </c>
      <c r="R33" s="202"/>
      <c r="S33" s="160">
        <f>SUM(S5:S32)</f>
        <v>0</v>
      </c>
      <c r="T33" s="238"/>
      <c r="U33" s="201"/>
      <c r="V33" s="159"/>
      <c r="W33" s="204">
        <f>SUM(W5:X32)</f>
        <v>0</v>
      </c>
      <c r="X33" s="202"/>
      <c r="Y33" s="160">
        <f>SUM(Y5:Y32)</f>
        <v>0</v>
      </c>
      <c r="Z33" s="238"/>
      <c r="AA33" s="201" t="str">
        <f>CONCATENATE(FIXED(COUNTA(D5:D32),0,0),"　店")</f>
        <v>5　店</v>
      </c>
      <c r="AB33" s="161"/>
      <c r="AC33" s="204">
        <f>SUM(AC5:AC32)</f>
        <v>1850</v>
      </c>
      <c r="AD33" s="202"/>
      <c r="AE33" s="160">
        <f>SUM(AE5:AE32)</f>
        <v>0</v>
      </c>
      <c r="AF33" s="505"/>
    </row>
    <row r="34" spans="5:32" s="165" customFormat="1">
      <c r="F34" s="166"/>
      <c r="G34" s="167"/>
      <c r="H34" s="166"/>
      <c r="K34" s="168"/>
      <c r="AF34" s="506">
        <f>表紙!Y22</f>
        <v>45413</v>
      </c>
    </row>
  </sheetData>
  <sheetProtection formatCells="0"/>
  <customSheetViews>
    <customSheetView guid="{39CC32B7-D19B-4C38-8259-EC3E63D8F598}" showPageBreaks="1" printArea="1" hiddenColumns="1" topLeftCell="A19">
      <selection activeCell="U5" sqref="U5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1"/>
      <headerFooter alignWithMargins="0"/>
    </customSheetView>
    <customSheetView guid="{B0C08A05-CCD1-4A6A-ADA7-3323F63F237C}" showPageBreaks="1" zeroValues="0" printArea="1" hiddenColumns="1" topLeftCell="A4">
      <selection activeCell="AA34" sqref="AA3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2"/>
      <headerFooter alignWithMargins="0"/>
    </customSheetView>
    <customSheetView guid="{343ED13A-14B4-4643-81FD-CCCF86954CFE}" showPageBreaks="1" zeroValues="0" printArea="1" hiddenColumns="1" topLeftCell="C1">
      <selection activeCell="C1" sqref="C1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3"/>
      <headerFooter alignWithMargins="0"/>
    </customSheetView>
    <customSheetView guid="{ECD6A8B0-7E0E-471F-9988-0B75A55ED58B}" showPageBreaks="1" zeroValues="0" printArea="1" hiddenColumns="1" topLeftCell="D1">
      <selection activeCell="K14" sqref="K1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4"/>
      <headerFooter alignWithMargins="0"/>
    </customSheetView>
    <customSheetView guid="{4683B00D-FB7F-428F-89E4-512802998BB6}" showPageBreaks="1" zeroValues="0" printArea="1" hiddenColumns="1" topLeftCell="C16">
      <selection activeCell="G5" sqref="G5:G6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5"/>
      <headerFooter alignWithMargins="0"/>
    </customSheetView>
  </customSheetViews>
  <mergeCells count="11">
    <mergeCell ref="AA1:AE1"/>
    <mergeCell ref="AA2:AC2"/>
    <mergeCell ref="F3:H3"/>
    <mergeCell ref="G1:L2"/>
    <mergeCell ref="O1:W1"/>
    <mergeCell ref="O2:W2"/>
    <mergeCell ref="T4:X4"/>
    <mergeCell ref="Z4:AD4"/>
    <mergeCell ref="E4:I4"/>
    <mergeCell ref="K4:L4"/>
    <mergeCell ref="N4:R4"/>
  </mergeCells>
  <phoneticPr fontId="2"/>
  <conditionalFormatting sqref="G21:G23 G14 G19">
    <cfRule type="cellIs" dxfId="172" priority="4" operator="notEqual">
      <formula>#REF!</formula>
    </cfRule>
  </conditionalFormatting>
  <conditionalFormatting sqref="G5">
    <cfRule type="cellIs" dxfId="171" priority="3" operator="notEqual">
      <formula>#REF!</formula>
    </cfRule>
  </conditionalFormatting>
  <conditionalFormatting sqref="G6:G13">
    <cfRule type="cellIs" dxfId="170" priority="2" operator="notEqual">
      <formula>#REF!</formula>
    </cfRule>
  </conditionalFormatting>
  <conditionalFormatting sqref="G15:G18">
    <cfRule type="cellIs" dxfId="169" priority="1" operator="notEqual">
      <formula>#REF!</formula>
    </cfRule>
  </conditionalFormatting>
  <dataValidations count="4">
    <dataValidation type="whole" operator="lessThanOrEqual" allowBlank="1" showInputMessage="1" showErrorMessage="1" sqref="AE5:AE28 S5:S28 M5:M28 J5:J28">
      <formula1>H5</formula1>
    </dataValidation>
    <dataValidation type="whole" operator="lessThanOrEqual" showInputMessage="1" showErrorMessage="1" sqref="AG3:IV65535">
      <formula1>AE3</formula1>
    </dataValidation>
    <dataValidation type="whole" operator="lessThanOrEqual" allowBlank="1" showInputMessage="1" showErrorMessage="1" sqref="Y5:Y28">
      <formula1>W10</formula1>
    </dataValidation>
    <dataValidation operator="lessThanOrEqual" showInputMessage="1" showErrorMessage="1" sqref="AG1:IV2"/>
  </dataValidations>
  <printOptions horizontalCentered="1" verticalCentered="1"/>
  <pageMargins left="0.59055118110236227" right="0.59055118110236227" top="0.23622047244094491" bottom="0.47244094488188981" header="0" footer="0.19685039370078741"/>
  <pageSetup paperSize="9" scale="95" orientation="landscape" r:id="rId6"/>
  <headerFooter alignWithMargins="0"/>
  <ignoredErrors>
    <ignoredError sqref="I5:N5 I10:S11 I7 K7:N7 R5 I8:N8 R8:S8 R7 U7:Z7 I9:S9 I13:S24 I12:S12 I6:N6 R6:S6 U10:AC11 U8:Z8 U9:Z9 U13:AC17 U12:AB12 U6:Z6 K25:S25 T5:Z5 U19:AC25 U18:X18 Z18:AC18" unlockedFormula="1"/>
  </ignoredErrors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showZeros="0" topLeftCell="E1" zoomScaleNormal="100" workbookViewId="0">
      <selection activeCell="F3" sqref="F3:H3"/>
    </sheetView>
  </sheetViews>
  <sheetFormatPr defaultRowHeight="13.5"/>
  <cols>
    <col min="1" max="4" width="8.75" style="123" hidden="1" customWidth="1"/>
    <col min="5" max="5" width="1.875" style="123" customWidth="1"/>
    <col min="6" max="6" width="10.375" style="169" customWidth="1"/>
    <col min="7" max="7" width="2.125" style="170" customWidth="1"/>
    <col min="8" max="8" width="7.125" style="169" customWidth="1"/>
    <col min="9" max="9" width="0.375" style="123" customWidth="1"/>
    <col min="10" max="10" width="7.625" style="123" customWidth="1"/>
    <col min="11" max="11" width="6.625" style="123" hidden="1" customWidth="1"/>
    <col min="12" max="12" width="0.375" style="123" hidden="1" customWidth="1"/>
    <col min="13" max="13" width="8" style="123" hidden="1" customWidth="1"/>
    <col min="14" max="14" width="1" style="123" customWidth="1"/>
    <col min="15" max="15" width="8.875" style="123" customWidth="1"/>
    <col min="16" max="16" width="2.125" style="123" customWidth="1"/>
    <col min="17" max="17" width="6.625" style="123" customWidth="1"/>
    <col min="18" max="18" width="0.375" style="123" customWidth="1"/>
    <col min="19" max="19" width="7.125" style="123" customWidth="1"/>
    <col min="20" max="20" width="0.375" style="123" customWidth="1"/>
    <col min="21" max="21" width="8.875" style="123" customWidth="1"/>
    <col min="22" max="22" width="2.125" style="123" customWidth="1"/>
    <col min="23" max="23" width="6.125" style="123" customWidth="1"/>
    <col min="24" max="24" width="0.375" style="123" customWidth="1"/>
    <col min="25" max="25" width="7.125" style="123" customWidth="1"/>
    <col min="26" max="26" width="0.375" style="123" customWidth="1"/>
    <col min="27" max="27" width="8.875" style="123" customWidth="1"/>
    <col min="28" max="28" width="2.125" style="123" customWidth="1"/>
    <col min="29" max="29" width="6.125" style="123" customWidth="1"/>
    <col min="30" max="30" width="0.375" style="123" customWidth="1"/>
    <col min="31" max="31" width="7.125" style="123" customWidth="1"/>
    <col min="32" max="32" width="18.625" style="123" customWidth="1"/>
    <col min="33" max="16384" width="9" style="123"/>
  </cols>
  <sheetData>
    <row r="1" spans="1:32" ht="30" customHeight="1">
      <c r="E1" s="124" t="s">
        <v>0</v>
      </c>
      <c r="F1" s="125"/>
      <c r="G1" s="606"/>
      <c r="H1" s="606"/>
      <c r="I1" s="606"/>
      <c r="J1" s="606"/>
      <c r="K1" s="606"/>
      <c r="L1" s="607"/>
      <c r="M1" s="126" t="s">
        <v>1</v>
      </c>
      <c r="N1" s="470"/>
      <c r="O1" s="610" t="s">
        <v>83</v>
      </c>
      <c r="P1" s="610"/>
      <c r="Q1" s="610"/>
      <c r="R1" s="610"/>
      <c r="S1" s="610"/>
      <c r="T1" s="610"/>
      <c r="U1" s="610"/>
      <c r="V1" s="610"/>
      <c r="W1" s="611"/>
      <c r="X1" s="126" t="s">
        <v>2</v>
      </c>
      <c r="Y1" s="127"/>
      <c r="Z1" s="127"/>
      <c r="AA1" s="602"/>
      <c r="AB1" s="602"/>
      <c r="AC1" s="602"/>
      <c r="AD1" s="602"/>
      <c r="AE1" s="603"/>
      <c r="AF1" s="128" t="s">
        <v>3</v>
      </c>
    </row>
    <row r="2" spans="1:32" ht="30" customHeight="1">
      <c r="E2" s="129"/>
      <c r="F2" s="130"/>
      <c r="G2" s="608"/>
      <c r="H2" s="608"/>
      <c r="I2" s="608"/>
      <c r="J2" s="608"/>
      <c r="K2" s="608"/>
      <c r="L2" s="609"/>
      <c r="M2" s="126" t="s">
        <v>4</v>
      </c>
      <c r="N2" s="470"/>
      <c r="O2" s="610" t="s">
        <v>84</v>
      </c>
      <c r="P2" s="610"/>
      <c r="Q2" s="610"/>
      <c r="R2" s="610"/>
      <c r="S2" s="610"/>
      <c r="T2" s="610"/>
      <c r="U2" s="610"/>
      <c r="V2" s="610"/>
      <c r="W2" s="611"/>
      <c r="X2" s="126" t="s">
        <v>5</v>
      </c>
      <c r="Y2" s="127"/>
      <c r="Z2" s="127"/>
      <c r="AA2" s="604">
        <f>SUM(J33,M33,S33,Y33,AE33)</f>
        <v>0</v>
      </c>
      <c r="AB2" s="604"/>
      <c r="AC2" s="604"/>
      <c r="AD2" s="127"/>
      <c r="AE2" s="131" t="s">
        <v>6</v>
      </c>
      <c r="AF2" s="132"/>
    </row>
    <row r="3" spans="1:32" ht="24.95" customHeight="1" thickBot="1">
      <c r="F3" s="605" t="s">
        <v>47</v>
      </c>
      <c r="G3" s="605"/>
      <c r="H3" s="605"/>
      <c r="I3" s="232"/>
      <c r="J3" s="232"/>
      <c r="K3" s="133" t="s">
        <v>7</v>
      </c>
      <c r="L3" s="134"/>
      <c r="M3" s="612">
        <f>H33+Q33+W33+AC33</f>
        <v>31050</v>
      </c>
      <c r="N3" s="612"/>
      <c r="O3" s="612"/>
      <c r="P3" s="136"/>
      <c r="Q3" s="136" t="s">
        <v>6</v>
      </c>
    </row>
    <row r="4" spans="1:32" ht="15.6" customHeight="1">
      <c r="E4" s="598" t="s">
        <v>8</v>
      </c>
      <c r="F4" s="599"/>
      <c r="G4" s="599"/>
      <c r="H4" s="599"/>
      <c r="I4" s="600"/>
      <c r="J4" s="59" t="s">
        <v>9</v>
      </c>
      <c r="K4" s="601" t="s">
        <v>10</v>
      </c>
      <c r="L4" s="597"/>
      <c r="M4" s="205" t="s">
        <v>9</v>
      </c>
      <c r="N4" s="595" t="s">
        <v>11</v>
      </c>
      <c r="O4" s="596"/>
      <c r="P4" s="596"/>
      <c r="Q4" s="596"/>
      <c r="R4" s="597"/>
      <c r="S4" s="205"/>
      <c r="T4" s="595" t="s">
        <v>12</v>
      </c>
      <c r="U4" s="596"/>
      <c r="V4" s="596"/>
      <c r="W4" s="596"/>
      <c r="X4" s="597"/>
      <c r="Y4" s="205" t="s">
        <v>9</v>
      </c>
      <c r="Z4" s="595" t="s">
        <v>13</v>
      </c>
      <c r="AA4" s="596"/>
      <c r="AB4" s="596"/>
      <c r="AC4" s="596"/>
      <c r="AD4" s="597"/>
      <c r="AE4" s="205" t="s">
        <v>9</v>
      </c>
      <c r="AF4" s="239" t="s">
        <v>40</v>
      </c>
    </row>
    <row r="5" spans="1:32" ht="15.6" customHeight="1">
      <c r="A5" s="123">
        <v>230155111101</v>
      </c>
      <c r="B5" s="123">
        <v>230155211202</v>
      </c>
      <c r="D5" s="137">
        <v>230155411501</v>
      </c>
      <c r="E5" s="174"/>
      <c r="F5" s="138" t="s">
        <v>177</v>
      </c>
      <c r="G5" s="536" t="s">
        <v>420</v>
      </c>
      <c r="H5" s="195">
        <v>1450</v>
      </c>
      <c r="I5" s="140"/>
      <c r="J5" s="141"/>
      <c r="K5" s="240"/>
      <c r="L5" s="192"/>
      <c r="M5" s="142"/>
      <c r="N5" s="240"/>
      <c r="O5" s="209" t="s">
        <v>132</v>
      </c>
      <c r="P5" s="188" t="s">
        <v>105</v>
      </c>
      <c r="Q5" s="210">
        <v>650</v>
      </c>
      <c r="R5" s="192"/>
      <c r="S5" s="142"/>
      <c r="T5" s="193"/>
      <c r="U5" s="194"/>
      <c r="V5" s="143"/>
      <c r="W5" s="195"/>
      <c r="X5" s="192"/>
      <c r="Y5" s="142"/>
      <c r="Z5" s="193">
        <v>230110402501</v>
      </c>
      <c r="AA5" s="163" t="s">
        <v>188</v>
      </c>
      <c r="AB5" s="143" t="s">
        <v>105</v>
      </c>
      <c r="AC5" s="195">
        <v>400</v>
      </c>
      <c r="AD5" s="192"/>
      <c r="AE5" s="142"/>
      <c r="AF5" s="235" t="s">
        <v>72</v>
      </c>
    </row>
    <row r="6" spans="1:32" ht="15.6" customHeight="1">
      <c r="A6" s="123">
        <v>230155111102</v>
      </c>
      <c r="B6" s="123">
        <v>230155211203</v>
      </c>
      <c r="D6" s="137">
        <v>230155411503</v>
      </c>
      <c r="E6" s="175"/>
      <c r="F6" s="144" t="s">
        <v>178</v>
      </c>
      <c r="G6" s="537" t="s">
        <v>421</v>
      </c>
      <c r="H6" s="199">
        <v>1300</v>
      </c>
      <c r="I6" s="119"/>
      <c r="J6" s="120"/>
      <c r="K6" s="243"/>
      <c r="L6" s="197"/>
      <c r="M6" s="121"/>
      <c r="N6" s="243">
        <v>230155211202</v>
      </c>
      <c r="O6" s="206" t="s">
        <v>192</v>
      </c>
      <c r="P6" s="189" t="s">
        <v>105</v>
      </c>
      <c r="Q6" s="207">
        <v>700</v>
      </c>
      <c r="R6" s="197"/>
      <c r="S6" s="121"/>
      <c r="T6" s="198"/>
      <c r="U6" s="163"/>
      <c r="V6" s="112"/>
      <c r="W6" s="200"/>
      <c r="X6" s="197"/>
      <c r="Y6" s="121"/>
      <c r="Z6" s="198">
        <v>230155411501</v>
      </c>
      <c r="AA6" s="163" t="s">
        <v>193</v>
      </c>
      <c r="AB6" s="112" t="s">
        <v>105</v>
      </c>
      <c r="AC6" s="200">
        <v>800</v>
      </c>
      <c r="AD6" s="197"/>
      <c r="AE6" s="121"/>
      <c r="AF6" s="300" t="s">
        <v>471</v>
      </c>
    </row>
    <row r="7" spans="1:32" ht="15.6" customHeight="1">
      <c r="A7" s="123">
        <v>230155111103</v>
      </c>
      <c r="B7" s="123">
        <v>230155211204</v>
      </c>
      <c r="D7" s="137">
        <v>230155411505</v>
      </c>
      <c r="E7" s="175"/>
      <c r="F7" s="144" t="s">
        <v>179</v>
      </c>
      <c r="G7" s="537" t="s">
        <v>421</v>
      </c>
      <c r="H7" s="199">
        <v>1450</v>
      </c>
      <c r="I7" s="119"/>
      <c r="J7" s="120"/>
      <c r="K7" s="243"/>
      <c r="L7" s="197"/>
      <c r="M7" s="121"/>
      <c r="N7" s="243">
        <v>230155211202</v>
      </c>
      <c r="O7" s="206" t="s">
        <v>178</v>
      </c>
      <c r="P7" s="189" t="s">
        <v>105</v>
      </c>
      <c r="Q7" s="208">
        <v>700</v>
      </c>
      <c r="R7" s="197"/>
      <c r="S7" s="121"/>
      <c r="T7" s="198"/>
      <c r="U7" s="163"/>
      <c r="V7" s="112"/>
      <c r="W7" s="200"/>
      <c r="X7" s="197"/>
      <c r="Y7" s="121"/>
      <c r="Z7" s="198">
        <v>230155411501</v>
      </c>
      <c r="AA7" s="163" t="s">
        <v>194</v>
      </c>
      <c r="AB7" s="112" t="s">
        <v>105</v>
      </c>
      <c r="AC7" s="200">
        <v>600</v>
      </c>
      <c r="AD7" s="197"/>
      <c r="AE7" s="121"/>
      <c r="AF7" s="502" t="s">
        <v>454</v>
      </c>
    </row>
    <row r="8" spans="1:32" ht="15.6" customHeight="1">
      <c r="A8" s="123">
        <v>230155111105</v>
      </c>
      <c r="B8" s="123">
        <v>230155211210</v>
      </c>
      <c r="D8" s="137">
        <v>230155411506</v>
      </c>
      <c r="E8" s="175"/>
      <c r="F8" s="144" t="s">
        <v>180</v>
      </c>
      <c r="G8" s="537" t="s">
        <v>421</v>
      </c>
      <c r="H8" s="199">
        <v>1800</v>
      </c>
      <c r="I8" s="119"/>
      <c r="J8" s="120"/>
      <c r="K8" s="243"/>
      <c r="L8" s="197"/>
      <c r="M8" s="121"/>
      <c r="N8" s="243">
        <v>230155211202</v>
      </c>
      <c r="O8" s="206"/>
      <c r="P8" s="189"/>
      <c r="Q8" s="208"/>
      <c r="R8" s="197"/>
      <c r="S8" s="121"/>
      <c r="T8" s="198"/>
      <c r="U8" s="163"/>
      <c r="V8" s="112"/>
      <c r="W8" s="200"/>
      <c r="X8" s="197"/>
      <c r="Y8" s="121"/>
      <c r="Z8" s="198">
        <v>230155411501</v>
      </c>
      <c r="AA8" s="163" t="s">
        <v>190</v>
      </c>
      <c r="AB8" s="112" t="s">
        <v>105</v>
      </c>
      <c r="AC8" s="200">
        <v>150</v>
      </c>
      <c r="AD8" s="197"/>
      <c r="AE8" s="121"/>
      <c r="AF8" s="502" t="s">
        <v>455</v>
      </c>
    </row>
    <row r="9" spans="1:32" ht="15.6" customHeight="1">
      <c r="A9" s="123">
        <v>230155111107</v>
      </c>
      <c r="D9" s="137"/>
      <c r="E9" s="175"/>
      <c r="F9" s="144" t="s">
        <v>181</v>
      </c>
      <c r="G9" s="112" t="s">
        <v>119</v>
      </c>
      <c r="H9" s="199">
        <v>1150</v>
      </c>
      <c r="I9" s="119"/>
      <c r="J9" s="120"/>
      <c r="K9" s="243"/>
      <c r="L9" s="197"/>
      <c r="M9" s="121"/>
      <c r="N9" s="243">
        <v>230155211202</v>
      </c>
      <c r="O9" s="163"/>
      <c r="P9" s="122"/>
      <c r="Q9" s="200"/>
      <c r="R9" s="197"/>
      <c r="S9" s="121"/>
      <c r="T9" s="198"/>
      <c r="U9" s="163"/>
      <c r="V9" s="112"/>
      <c r="W9" s="200"/>
      <c r="X9" s="197"/>
      <c r="Y9" s="121"/>
      <c r="Z9" s="198"/>
      <c r="AA9" s="163"/>
      <c r="AB9" s="112"/>
      <c r="AD9" s="197"/>
      <c r="AE9" s="121"/>
      <c r="AF9" s="502" t="s">
        <v>456</v>
      </c>
    </row>
    <row r="10" spans="1:32" ht="15.6" customHeight="1">
      <c r="A10" s="123">
        <v>230155111109</v>
      </c>
      <c r="D10" s="137"/>
      <c r="E10" s="175"/>
      <c r="F10" s="144" t="s">
        <v>182</v>
      </c>
      <c r="G10" s="537" t="s">
        <v>421</v>
      </c>
      <c r="H10" s="199">
        <v>2050</v>
      </c>
      <c r="I10" s="119"/>
      <c r="J10" s="120"/>
      <c r="K10" s="243"/>
      <c r="L10" s="197"/>
      <c r="M10" s="121"/>
      <c r="N10" s="243">
        <v>230155211202</v>
      </c>
      <c r="O10" s="163"/>
      <c r="P10" s="122"/>
      <c r="Q10" s="200"/>
      <c r="R10" s="197"/>
      <c r="S10" s="121"/>
      <c r="T10" s="198"/>
      <c r="U10" s="163"/>
      <c r="V10" s="112"/>
      <c r="W10" s="200"/>
      <c r="X10" s="197"/>
      <c r="Y10" s="121"/>
      <c r="Z10" s="198"/>
      <c r="AA10" s="163"/>
      <c r="AB10" s="112"/>
      <c r="AC10" s="200"/>
      <c r="AD10" s="197"/>
      <c r="AE10" s="121"/>
      <c r="AF10" s="502" t="s">
        <v>457</v>
      </c>
    </row>
    <row r="11" spans="1:32" ht="15.6" customHeight="1">
      <c r="A11" s="123">
        <v>230155111110</v>
      </c>
      <c r="D11" s="137"/>
      <c r="E11" s="175"/>
      <c r="F11" s="144" t="s">
        <v>183</v>
      </c>
      <c r="G11" s="537" t="s">
        <v>421</v>
      </c>
      <c r="H11" s="199">
        <v>2250</v>
      </c>
      <c r="I11" s="119"/>
      <c r="J11" s="120"/>
      <c r="K11" s="243"/>
      <c r="L11" s="197"/>
      <c r="M11" s="121"/>
      <c r="N11" s="243">
        <v>230155211202</v>
      </c>
      <c r="O11" s="163"/>
      <c r="P11" s="122"/>
      <c r="Q11" s="200"/>
      <c r="R11" s="197"/>
      <c r="S11" s="121"/>
      <c r="T11" s="198"/>
      <c r="U11" s="163"/>
      <c r="V11" s="112"/>
      <c r="W11" s="200"/>
      <c r="X11" s="197"/>
      <c r="Y11" s="121"/>
      <c r="Z11" s="198"/>
      <c r="AA11" s="163"/>
      <c r="AB11" s="112"/>
      <c r="AC11" s="200"/>
      <c r="AD11" s="197"/>
      <c r="AE11" s="121"/>
      <c r="AF11" s="264" t="s">
        <v>458</v>
      </c>
    </row>
    <row r="12" spans="1:32" ht="15.6" customHeight="1">
      <c r="A12" s="123">
        <v>230155111112</v>
      </c>
      <c r="D12" s="137"/>
      <c r="E12" s="175"/>
      <c r="F12" s="144" t="s">
        <v>184</v>
      </c>
      <c r="G12" s="537" t="s">
        <v>421</v>
      </c>
      <c r="H12" s="199">
        <v>1950</v>
      </c>
      <c r="I12" s="119"/>
      <c r="J12" s="120"/>
      <c r="K12" s="243"/>
      <c r="L12" s="197"/>
      <c r="M12" s="121"/>
      <c r="N12" s="243">
        <v>230155211202</v>
      </c>
      <c r="O12" s="163"/>
      <c r="P12" s="122"/>
      <c r="Q12" s="200"/>
      <c r="R12" s="197"/>
      <c r="S12" s="121"/>
      <c r="T12" s="198"/>
      <c r="U12" s="163"/>
      <c r="V12" s="112"/>
      <c r="W12" s="200"/>
      <c r="X12" s="197"/>
      <c r="Y12" s="121"/>
      <c r="Z12" s="198"/>
      <c r="AA12" s="163"/>
      <c r="AB12" s="112"/>
      <c r="AC12" s="200"/>
      <c r="AD12" s="197"/>
      <c r="AE12" s="121"/>
      <c r="AF12" s="264"/>
    </row>
    <row r="13" spans="1:32" ht="15.6" customHeight="1">
      <c r="A13" s="123">
        <v>230155111114</v>
      </c>
      <c r="D13" s="137"/>
      <c r="E13" s="175"/>
      <c r="F13" s="144" t="s">
        <v>185</v>
      </c>
      <c r="G13" s="537" t="s">
        <v>421</v>
      </c>
      <c r="H13" s="199">
        <v>1500</v>
      </c>
      <c r="I13" s="119"/>
      <c r="J13" s="120"/>
      <c r="K13" s="243"/>
      <c r="L13" s="197"/>
      <c r="M13" s="121"/>
      <c r="N13" s="243">
        <v>230155211202</v>
      </c>
      <c r="O13" s="163"/>
      <c r="P13" s="122"/>
      <c r="Q13" s="200"/>
      <c r="R13" s="197"/>
      <c r="S13" s="121"/>
      <c r="T13" s="198"/>
      <c r="U13" s="163"/>
      <c r="V13" s="112"/>
      <c r="W13" s="200"/>
      <c r="X13" s="197"/>
      <c r="Y13" s="121"/>
      <c r="Z13" s="198"/>
      <c r="AA13" s="163"/>
      <c r="AB13" s="112"/>
      <c r="AC13" s="200"/>
      <c r="AD13" s="197"/>
      <c r="AE13" s="121"/>
      <c r="AF13" s="264"/>
    </row>
    <row r="14" spans="1:32">
      <c r="A14" s="123">
        <v>230155111115</v>
      </c>
      <c r="D14" s="137"/>
      <c r="E14" s="175"/>
      <c r="F14" s="144" t="s">
        <v>186</v>
      </c>
      <c r="G14" s="537" t="s">
        <v>421</v>
      </c>
      <c r="H14" s="199">
        <v>1600</v>
      </c>
      <c r="I14" s="119"/>
      <c r="J14" s="120"/>
      <c r="K14" s="243"/>
      <c r="L14" s="197"/>
      <c r="M14" s="121"/>
      <c r="N14" s="243">
        <v>230155211202</v>
      </c>
      <c r="O14" s="163"/>
      <c r="P14" s="122"/>
      <c r="Q14" s="200"/>
      <c r="R14" s="197"/>
      <c r="S14" s="121"/>
      <c r="T14" s="198"/>
      <c r="U14" s="163"/>
      <c r="V14" s="112"/>
      <c r="W14" s="200"/>
      <c r="X14" s="197"/>
      <c r="Y14" s="121"/>
      <c r="Z14" s="198"/>
      <c r="AA14" s="163"/>
      <c r="AB14" s="112"/>
      <c r="AC14" s="200"/>
      <c r="AD14" s="197"/>
      <c r="AE14" s="121"/>
      <c r="AF14" s="266"/>
    </row>
    <row r="15" spans="1:32" ht="15.6" customHeight="1">
      <c r="A15" s="123">
        <v>230155111116</v>
      </c>
      <c r="D15" s="137"/>
      <c r="E15" s="175"/>
      <c r="F15" s="144" t="s">
        <v>187</v>
      </c>
      <c r="G15" s="537" t="s">
        <v>421</v>
      </c>
      <c r="H15" s="199">
        <v>1350</v>
      </c>
      <c r="I15" s="119"/>
      <c r="J15" s="120"/>
      <c r="K15" s="243"/>
      <c r="L15" s="197"/>
      <c r="M15" s="121"/>
      <c r="N15" s="243">
        <v>230155211202</v>
      </c>
      <c r="O15" s="163"/>
      <c r="P15" s="122"/>
      <c r="Q15" s="200"/>
      <c r="R15" s="197"/>
      <c r="S15" s="121"/>
      <c r="T15" s="198"/>
      <c r="U15" s="163"/>
      <c r="V15" s="112"/>
      <c r="W15" s="200"/>
      <c r="X15" s="197"/>
      <c r="Y15" s="121"/>
      <c r="Z15" s="198"/>
      <c r="AA15" s="163"/>
      <c r="AB15" s="112"/>
      <c r="AC15" s="200"/>
      <c r="AD15" s="197"/>
      <c r="AE15" s="121"/>
      <c r="AF15" s="399"/>
    </row>
    <row r="16" spans="1:32" ht="15.6" customHeight="1">
      <c r="A16" s="123">
        <v>230155111117</v>
      </c>
      <c r="D16" s="137"/>
      <c r="E16" s="162" t="s">
        <v>362</v>
      </c>
      <c r="F16" s="550" t="s">
        <v>447</v>
      </c>
      <c r="G16" s="537" t="s">
        <v>421</v>
      </c>
      <c r="H16" s="199">
        <v>1800</v>
      </c>
      <c r="I16" s="119"/>
      <c r="J16" s="120"/>
      <c r="K16" s="243"/>
      <c r="L16" s="197"/>
      <c r="M16" s="121"/>
      <c r="N16" s="243">
        <v>230155211202</v>
      </c>
      <c r="O16" s="163"/>
      <c r="P16" s="122"/>
      <c r="Q16" s="200"/>
      <c r="R16" s="197"/>
      <c r="S16" s="121"/>
      <c r="T16" s="198"/>
      <c r="U16" s="163"/>
      <c r="V16" s="112"/>
      <c r="W16" s="200"/>
      <c r="X16" s="197"/>
      <c r="Y16" s="121"/>
      <c r="Z16" s="198"/>
      <c r="AA16" s="163"/>
      <c r="AB16" s="112"/>
      <c r="AC16" s="200"/>
      <c r="AD16" s="197"/>
      <c r="AE16" s="121"/>
      <c r="AF16" s="399"/>
    </row>
    <row r="17" spans="1:32" ht="15.6" customHeight="1">
      <c r="A17" s="123">
        <v>230155111118</v>
      </c>
      <c r="D17" s="137"/>
      <c r="E17" s="175"/>
      <c r="F17" s="144" t="s">
        <v>188</v>
      </c>
      <c r="G17" s="537" t="s">
        <v>432</v>
      </c>
      <c r="H17" s="199">
        <v>3500</v>
      </c>
      <c r="I17" s="119"/>
      <c r="J17" s="120"/>
      <c r="K17" s="243"/>
      <c r="L17" s="197"/>
      <c r="M17" s="121"/>
      <c r="N17" s="243">
        <v>230155211202</v>
      </c>
      <c r="O17" s="163"/>
      <c r="P17" s="122"/>
      <c r="Q17" s="200"/>
      <c r="R17" s="197"/>
      <c r="S17" s="121"/>
      <c r="T17" s="198"/>
      <c r="U17" s="163"/>
      <c r="V17" s="112"/>
      <c r="W17" s="200"/>
      <c r="X17" s="197"/>
      <c r="Y17" s="121"/>
      <c r="Z17" s="198"/>
      <c r="AA17" s="163"/>
      <c r="AB17" s="112"/>
      <c r="AC17" s="200"/>
      <c r="AD17" s="197"/>
      <c r="AE17" s="121"/>
      <c r="AF17" s="399"/>
    </row>
    <row r="18" spans="1:32" ht="15.6" customHeight="1">
      <c r="A18" s="123">
        <v>230155111121</v>
      </c>
      <c r="D18" s="137"/>
      <c r="E18" s="175"/>
      <c r="F18" s="144" t="s">
        <v>189</v>
      </c>
      <c r="G18" s="112" t="s">
        <v>119</v>
      </c>
      <c r="H18" s="199">
        <v>900</v>
      </c>
      <c r="I18" s="119"/>
      <c r="J18" s="120"/>
      <c r="K18" s="243"/>
      <c r="L18" s="197"/>
      <c r="M18" s="121"/>
      <c r="N18" s="243">
        <v>230155211202</v>
      </c>
      <c r="O18" s="163"/>
      <c r="P18" s="122"/>
      <c r="Q18" s="200"/>
      <c r="R18" s="197"/>
      <c r="S18" s="121"/>
      <c r="T18" s="198"/>
      <c r="U18" s="163"/>
      <c r="V18" s="112"/>
      <c r="W18" s="200"/>
      <c r="X18" s="197"/>
      <c r="Y18" s="121"/>
      <c r="Z18" s="198"/>
      <c r="AA18" s="163"/>
      <c r="AB18" s="112"/>
      <c r="AC18" s="200"/>
      <c r="AD18" s="197"/>
      <c r="AE18" s="121"/>
      <c r="AF18" s="613" t="s">
        <v>449</v>
      </c>
    </row>
    <row r="19" spans="1:32" ht="15.6" customHeight="1">
      <c r="A19" s="123">
        <v>230155111130</v>
      </c>
      <c r="D19" s="137"/>
      <c r="E19" s="175"/>
      <c r="F19" s="144" t="s">
        <v>190</v>
      </c>
      <c r="G19" s="537" t="s">
        <v>421</v>
      </c>
      <c r="H19" s="199">
        <v>1450</v>
      </c>
      <c r="I19" s="119"/>
      <c r="J19" s="120"/>
      <c r="K19" s="243"/>
      <c r="L19" s="197"/>
      <c r="M19" s="121"/>
      <c r="N19" s="243">
        <v>230155211202</v>
      </c>
      <c r="O19" s="163"/>
      <c r="P19" s="122"/>
      <c r="Q19" s="200"/>
      <c r="R19" s="197"/>
      <c r="S19" s="121"/>
      <c r="T19" s="198"/>
      <c r="U19" s="163"/>
      <c r="V19" s="112"/>
      <c r="W19" s="200"/>
      <c r="X19" s="197"/>
      <c r="Y19" s="121"/>
      <c r="Z19" s="198"/>
      <c r="AA19" s="163"/>
      <c r="AB19" s="112"/>
      <c r="AC19" s="200"/>
      <c r="AD19" s="197"/>
      <c r="AE19" s="121"/>
      <c r="AF19" s="614"/>
    </row>
    <row r="20" spans="1:32" ht="15.6" customHeight="1">
      <c r="A20" s="123">
        <v>230155111131</v>
      </c>
      <c r="D20" s="137"/>
      <c r="E20" s="162" t="s">
        <v>448</v>
      </c>
      <c r="F20" s="513" t="s">
        <v>191</v>
      </c>
      <c r="G20" s="112" t="s">
        <v>119</v>
      </c>
      <c r="H20" s="199">
        <v>1550</v>
      </c>
      <c r="I20" s="119"/>
      <c r="J20" s="120"/>
      <c r="K20" s="243"/>
      <c r="L20" s="197"/>
      <c r="M20" s="121"/>
      <c r="N20" s="243">
        <v>230155211202</v>
      </c>
      <c r="O20" s="163"/>
      <c r="P20" s="122"/>
      <c r="Q20" s="200"/>
      <c r="R20" s="197"/>
      <c r="S20" s="121"/>
      <c r="T20" s="198"/>
      <c r="U20" s="163"/>
      <c r="V20" s="112"/>
      <c r="W20" s="200"/>
      <c r="X20" s="197"/>
      <c r="Y20" s="121"/>
      <c r="Z20" s="198"/>
      <c r="AA20" s="163"/>
      <c r="AB20" s="112"/>
      <c r="AC20" s="200"/>
      <c r="AD20" s="197"/>
      <c r="AE20" s="121"/>
      <c r="AF20" s="399"/>
    </row>
    <row r="21" spans="1:32" ht="15.6" customHeight="1">
      <c r="A21" s="123">
        <v>230155111132</v>
      </c>
      <c r="D21" s="137"/>
      <c r="E21" s="162"/>
      <c r="F21" s="513"/>
      <c r="G21" s="112"/>
      <c r="H21" s="199"/>
      <c r="I21" s="119"/>
      <c r="J21" s="120"/>
      <c r="K21" s="243"/>
      <c r="L21" s="197"/>
      <c r="M21" s="121"/>
      <c r="N21" s="243">
        <v>230155211202</v>
      </c>
      <c r="O21" s="163"/>
      <c r="P21" s="122"/>
      <c r="Q21" s="200"/>
      <c r="R21" s="197"/>
      <c r="S21" s="121"/>
      <c r="T21" s="198"/>
      <c r="U21" s="163"/>
      <c r="V21" s="112"/>
      <c r="W21" s="200"/>
      <c r="X21" s="197"/>
      <c r="Y21" s="121"/>
      <c r="Z21" s="198"/>
      <c r="AA21" s="163"/>
      <c r="AB21" s="112"/>
      <c r="AC21" s="200"/>
      <c r="AD21" s="197"/>
      <c r="AE21" s="121"/>
      <c r="AF21" s="399"/>
    </row>
    <row r="22" spans="1:32" ht="15.6" customHeight="1">
      <c r="A22" s="123">
        <v>230155111133</v>
      </c>
      <c r="D22" s="137"/>
      <c r="E22" s="162"/>
      <c r="F22" s="144"/>
      <c r="G22" s="112"/>
      <c r="H22" s="199"/>
      <c r="I22" s="119"/>
      <c r="J22" s="120"/>
      <c r="K22" s="243"/>
      <c r="L22" s="197"/>
      <c r="M22" s="121"/>
      <c r="N22" s="243">
        <v>230155211202</v>
      </c>
      <c r="O22" s="163"/>
      <c r="P22" s="122"/>
      <c r="Q22" s="200"/>
      <c r="R22" s="197"/>
      <c r="S22" s="121"/>
      <c r="T22" s="198"/>
      <c r="U22" s="163"/>
      <c r="V22" s="112"/>
      <c r="W22" s="200"/>
      <c r="X22" s="197"/>
      <c r="Y22" s="121"/>
      <c r="Z22" s="198"/>
      <c r="AA22" s="163"/>
      <c r="AB22" s="112"/>
      <c r="AC22" s="200"/>
      <c r="AD22" s="197"/>
      <c r="AE22" s="121"/>
      <c r="AF22" s="613" t="s">
        <v>459</v>
      </c>
    </row>
    <row r="23" spans="1:32" ht="15.6" customHeight="1">
      <c r="A23" s="123">
        <v>230155111134</v>
      </c>
      <c r="D23" s="137"/>
      <c r="E23" s="162"/>
      <c r="F23" s="144"/>
      <c r="G23" s="112"/>
      <c r="H23" s="199"/>
      <c r="I23" s="119"/>
      <c r="J23" s="120"/>
      <c r="K23" s="243"/>
      <c r="L23" s="197"/>
      <c r="M23" s="121"/>
      <c r="N23" s="243">
        <v>230155211202</v>
      </c>
      <c r="O23" s="163"/>
      <c r="P23" s="122"/>
      <c r="Q23" s="200"/>
      <c r="R23" s="197"/>
      <c r="S23" s="121"/>
      <c r="T23" s="198"/>
      <c r="U23" s="163"/>
      <c r="V23" s="112"/>
      <c r="W23" s="200"/>
      <c r="X23" s="197"/>
      <c r="Y23" s="121"/>
      <c r="Z23" s="198"/>
      <c r="AA23" s="163"/>
      <c r="AB23" s="112"/>
      <c r="AC23" s="200"/>
      <c r="AD23" s="197"/>
      <c r="AE23" s="121"/>
      <c r="AF23" s="614"/>
    </row>
    <row r="24" spans="1:32" ht="15.6" customHeight="1">
      <c r="D24" s="137"/>
      <c r="E24" s="162"/>
      <c r="F24" s="144"/>
      <c r="G24" s="112"/>
      <c r="H24" s="199"/>
      <c r="I24" s="119"/>
      <c r="J24" s="120"/>
      <c r="K24" s="243"/>
      <c r="L24" s="197"/>
      <c r="M24" s="121"/>
      <c r="N24" s="243">
        <v>230155211202</v>
      </c>
      <c r="O24" s="163"/>
      <c r="P24" s="122"/>
      <c r="Q24" s="200"/>
      <c r="R24" s="197"/>
      <c r="S24" s="121"/>
      <c r="T24" s="198"/>
      <c r="U24" s="163"/>
      <c r="V24" s="112"/>
      <c r="W24" s="200"/>
      <c r="X24" s="197"/>
      <c r="Y24" s="121"/>
      <c r="Z24" s="198"/>
      <c r="AA24" s="163"/>
      <c r="AB24" s="112"/>
      <c r="AC24" s="200"/>
      <c r="AD24" s="197"/>
      <c r="AE24" s="121"/>
      <c r="AF24" s="399"/>
    </row>
    <row r="25" spans="1:32" ht="15.6" customHeight="1">
      <c r="D25" s="137"/>
      <c r="E25" s="175"/>
      <c r="F25" s="144"/>
      <c r="G25" s="122"/>
      <c r="H25" s="199"/>
      <c r="I25" s="119"/>
      <c r="J25" s="120"/>
      <c r="K25" s="243"/>
      <c r="L25" s="197"/>
      <c r="M25" s="121"/>
      <c r="N25" s="243">
        <v>230155211202</v>
      </c>
      <c r="O25" s="163"/>
      <c r="P25" s="122"/>
      <c r="Q25" s="200"/>
      <c r="R25" s="197"/>
      <c r="S25" s="121"/>
      <c r="T25" s="198"/>
      <c r="V25" s="112"/>
      <c r="X25" s="197"/>
      <c r="Y25" s="121"/>
      <c r="Z25" s="198"/>
      <c r="AA25" s="163"/>
      <c r="AB25" s="112"/>
      <c r="AC25" s="200"/>
      <c r="AD25" s="197"/>
      <c r="AE25" s="121"/>
      <c r="AF25" s="399"/>
    </row>
    <row r="26" spans="1:32" ht="15.6" customHeight="1">
      <c r="D26" s="137"/>
      <c r="E26" s="175"/>
      <c r="F26" s="144"/>
      <c r="G26" s="122"/>
      <c r="H26" s="199"/>
      <c r="I26" s="119"/>
      <c r="J26" s="120"/>
      <c r="K26" s="243"/>
      <c r="L26" s="197"/>
      <c r="M26" s="121"/>
      <c r="N26" s="243">
        <v>230155211202</v>
      </c>
      <c r="O26" s="163"/>
      <c r="P26" s="122"/>
      <c r="Q26" s="200"/>
      <c r="R26" s="197"/>
      <c r="S26" s="121"/>
      <c r="T26" s="198"/>
      <c r="U26" s="163"/>
      <c r="V26" s="112"/>
      <c r="W26" s="200"/>
      <c r="X26" s="197"/>
      <c r="Y26" s="121"/>
      <c r="Z26" s="198"/>
      <c r="AA26" s="163"/>
      <c r="AB26" s="112"/>
      <c r="AC26" s="200"/>
      <c r="AD26" s="197"/>
      <c r="AE26" s="121"/>
      <c r="AF26" s="493"/>
    </row>
    <row r="27" spans="1:32" ht="15.6" customHeight="1">
      <c r="E27" s="175"/>
      <c r="F27" s="144"/>
      <c r="G27" s="122"/>
      <c r="H27" s="199"/>
      <c r="I27" s="119"/>
      <c r="J27" s="120"/>
      <c r="K27" s="243"/>
      <c r="L27" s="197"/>
      <c r="M27" s="121"/>
      <c r="N27" s="198"/>
      <c r="O27" s="163"/>
      <c r="P27" s="122"/>
      <c r="Q27" s="200"/>
      <c r="R27" s="197"/>
      <c r="S27" s="121"/>
      <c r="T27" s="198"/>
      <c r="U27" s="163"/>
      <c r="V27" s="112"/>
      <c r="W27" s="200"/>
      <c r="X27" s="197"/>
      <c r="Y27" s="121"/>
      <c r="Z27" s="198"/>
      <c r="AA27" s="163"/>
      <c r="AB27" s="112"/>
      <c r="AC27" s="200"/>
      <c r="AD27" s="197"/>
      <c r="AE27" s="121"/>
      <c r="AF27" s="493"/>
    </row>
    <row r="28" spans="1:32" ht="15.6" customHeight="1">
      <c r="E28" s="175"/>
      <c r="F28" s="144"/>
      <c r="G28" s="122"/>
      <c r="H28" s="462"/>
      <c r="I28" s="119"/>
      <c r="J28" s="120"/>
      <c r="K28" s="180"/>
      <c r="L28" s="197"/>
      <c r="M28" s="121"/>
      <c r="N28" s="198"/>
      <c r="O28" s="163"/>
      <c r="P28" s="122"/>
      <c r="Q28" s="200"/>
      <c r="R28" s="197"/>
      <c r="S28" s="121"/>
      <c r="T28" s="198"/>
      <c r="U28" s="163"/>
      <c r="V28" s="112"/>
      <c r="W28" s="200"/>
      <c r="X28" s="197"/>
      <c r="Y28" s="121"/>
      <c r="Z28" s="198"/>
      <c r="AA28" s="163"/>
      <c r="AB28" s="112"/>
      <c r="AC28" s="200"/>
      <c r="AD28" s="197"/>
      <c r="AE28" s="121"/>
      <c r="AF28" s="300"/>
    </row>
    <row r="29" spans="1:32" ht="15.6" customHeight="1">
      <c r="E29" s="178"/>
      <c r="F29" s="144"/>
      <c r="G29" s="122"/>
      <c r="H29" s="199"/>
      <c r="I29" s="119"/>
      <c r="J29" s="120"/>
      <c r="K29" s="243"/>
      <c r="L29" s="197"/>
      <c r="M29" s="121"/>
      <c r="N29" s="198"/>
      <c r="O29" s="163"/>
      <c r="P29" s="122"/>
      <c r="Q29" s="200"/>
      <c r="R29" s="197"/>
      <c r="S29" s="121"/>
      <c r="T29" s="198"/>
      <c r="U29" s="163"/>
      <c r="V29" s="112"/>
      <c r="W29" s="200"/>
      <c r="X29" s="197"/>
      <c r="Y29" s="121"/>
      <c r="Z29" s="198"/>
      <c r="AA29" s="163"/>
      <c r="AB29" s="112"/>
      <c r="AC29" s="200"/>
      <c r="AD29" s="197"/>
      <c r="AE29" s="121"/>
      <c r="AF29" s="231"/>
    </row>
    <row r="30" spans="1:32" ht="15.6" customHeight="1">
      <c r="E30" s="178"/>
      <c r="F30" s="144"/>
      <c r="G30" s="122"/>
      <c r="H30" s="199"/>
      <c r="I30" s="119"/>
      <c r="J30" s="120"/>
      <c r="K30" s="243"/>
      <c r="L30" s="197"/>
      <c r="M30" s="121"/>
      <c r="N30" s="198"/>
      <c r="O30" s="163"/>
      <c r="P30" s="122"/>
      <c r="Q30" s="200"/>
      <c r="R30" s="197"/>
      <c r="S30" s="121"/>
      <c r="T30" s="198"/>
      <c r="U30" s="163"/>
      <c r="V30" s="112"/>
      <c r="W30" s="200"/>
      <c r="X30" s="197"/>
      <c r="Y30" s="121"/>
      <c r="Z30" s="198"/>
      <c r="AA30" s="163"/>
      <c r="AB30" s="112"/>
      <c r="AC30" s="200"/>
      <c r="AD30" s="197"/>
      <c r="AE30" s="121"/>
      <c r="AF30" s="146"/>
    </row>
    <row r="31" spans="1:32" ht="15.6" customHeight="1">
      <c r="E31" s="175"/>
      <c r="F31" s="144"/>
      <c r="G31" s="122"/>
      <c r="H31" s="199"/>
      <c r="I31" s="119"/>
      <c r="J31" s="120"/>
      <c r="K31" s="243"/>
      <c r="L31" s="197"/>
      <c r="M31" s="121"/>
      <c r="N31" s="198"/>
      <c r="O31" s="181"/>
      <c r="P31" s="122"/>
      <c r="Q31" s="200"/>
      <c r="R31" s="197"/>
      <c r="S31" s="121"/>
      <c r="T31" s="198"/>
      <c r="U31" s="163"/>
      <c r="V31" s="112"/>
      <c r="W31" s="200"/>
      <c r="X31" s="197"/>
      <c r="Y31" s="121"/>
      <c r="Z31" s="198"/>
      <c r="AA31" s="163"/>
      <c r="AB31" s="112"/>
      <c r="AC31" s="200"/>
      <c r="AD31" s="197"/>
      <c r="AE31" s="121"/>
      <c r="AF31" s="146"/>
    </row>
    <row r="32" spans="1:32" ht="15.6" customHeight="1">
      <c r="E32" s="164"/>
      <c r="F32" s="147"/>
      <c r="G32" s="148"/>
      <c r="H32" s="461"/>
      <c r="I32" s="149"/>
      <c r="J32" s="150"/>
      <c r="K32" s="244"/>
      <c r="L32" s="245"/>
      <c r="M32" s="151"/>
      <c r="N32" s="249"/>
      <c r="O32" s="247"/>
      <c r="P32" s="148"/>
      <c r="Q32" s="248"/>
      <c r="R32" s="245"/>
      <c r="S32" s="151"/>
      <c r="T32" s="249"/>
      <c r="U32" s="247"/>
      <c r="V32" s="152"/>
      <c r="W32" s="248"/>
      <c r="X32" s="245"/>
      <c r="Y32" s="151"/>
      <c r="Z32" s="249"/>
      <c r="AA32" s="247"/>
      <c r="AB32" s="152"/>
      <c r="AC32" s="248"/>
      <c r="AD32" s="245"/>
      <c r="AE32" s="151"/>
      <c r="AF32" s="146"/>
    </row>
    <row r="33" spans="5:32" s="153" customFormat="1" ht="15.6" customHeight="1" thickBot="1">
      <c r="E33" s="154"/>
      <c r="F33" s="516" t="s">
        <v>399</v>
      </c>
      <c r="G33" s="155"/>
      <c r="H33" s="273">
        <f>SUM(H5:H32)</f>
        <v>27050</v>
      </c>
      <c r="I33" s="156"/>
      <c r="J33" s="157">
        <f>SUM(J5:J32)</f>
        <v>0</v>
      </c>
      <c r="K33" s="250"/>
      <c r="L33" s="203"/>
      <c r="M33" s="158">
        <f>SUM(M5:M32)</f>
        <v>0</v>
      </c>
      <c r="N33" s="238"/>
      <c r="O33" s="544" t="s">
        <v>429</v>
      </c>
      <c r="P33" s="159"/>
      <c r="Q33" s="204">
        <f>SUM(Q5:Q32)</f>
        <v>2050</v>
      </c>
      <c r="R33" s="202"/>
      <c r="S33" s="160">
        <f>SUM(S5:S32)</f>
        <v>0</v>
      </c>
      <c r="T33" s="238"/>
      <c r="U33" s="201"/>
      <c r="V33" s="159"/>
      <c r="W33" s="204">
        <f>SUM(W5:W32)</f>
        <v>0</v>
      </c>
      <c r="X33" s="202"/>
      <c r="Y33" s="160">
        <f>SUM(Y5:Y32)</f>
        <v>0</v>
      </c>
      <c r="Z33" s="238"/>
      <c r="AA33" s="340" t="str">
        <f>CONCATENATE(FIXED(COUNTA(D5:D32),0,0),"　店")</f>
        <v>4　店</v>
      </c>
      <c r="AB33" s="159"/>
      <c r="AC33" s="204">
        <f>SUM(AC5:AC32)</f>
        <v>1950</v>
      </c>
      <c r="AD33" s="202"/>
      <c r="AE33" s="160">
        <f>SUM(AE5:AE32)</f>
        <v>0</v>
      </c>
      <c r="AF33" s="341"/>
    </row>
    <row r="34" spans="5:32" s="165" customFormat="1">
      <c r="F34" s="166"/>
      <c r="G34" s="167"/>
      <c r="H34" s="166"/>
      <c r="K34" s="168"/>
      <c r="AF34" s="506">
        <f>表紙!Y22</f>
        <v>45413</v>
      </c>
    </row>
  </sheetData>
  <sheetProtection formatCells="0"/>
  <customSheetViews>
    <customSheetView guid="{39CC32B7-D19B-4C38-8259-EC3E63D8F598}" showPageBreaks="1" printArea="1" hiddenColumns="1">
      <selection activeCell="D5" sqref="D5:AA5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1"/>
      <headerFooter alignWithMargins="0"/>
    </customSheetView>
    <customSheetView guid="{B0C08A05-CCD1-4A6A-ADA7-3323F63F237C}" showPageBreaks="1" zeroValues="0" printArea="1" hiddenColumns="1" topLeftCell="A3">
      <selection activeCell="AA33" sqref="AA33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2"/>
      <headerFooter alignWithMargins="0"/>
    </customSheetView>
    <customSheetView guid="{343ED13A-14B4-4643-81FD-CCCF86954CFE}" showPageBreaks="1" zeroValues="0" printArea="1" hiddenColumns="1">
      <selection activeCell="G23" sqref="G23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3"/>
      <headerFooter alignWithMargins="0"/>
    </customSheetView>
    <customSheetView guid="{ECD6A8B0-7E0E-471F-9988-0B75A55ED58B}" showPageBreaks="1" zeroValues="0" printArea="1" hiddenColumns="1">
      <selection activeCell="K14" sqref="K1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4"/>
      <headerFooter alignWithMargins="0"/>
    </customSheetView>
    <customSheetView guid="{4683B00D-FB7F-428F-89E4-512802998BB6}" showPageBreaks="1" zeroValues="0" printArea="1" hiddenColumns="1">
      <selection activeCell="G23" sqref="G23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5"/>
      <headerFooter alignWithMargins="0"/>
    </customSheetView>
  </customSheetViews>
  <mergeCells count="14">
    <mergeCell ref="AF22:AF23"/>
    <mergeCell ref="T4:X4"/>
    <mergeCell ref="Z4:AD4"/>
    <mergeCell ref="E4:I4"/>
    <mergeCell ref="K4:L4"/>
    <mergeCell ref="N4:R4"/>
    <mergeCell ref="AF18:AF19"/>
    <mergeCell ref="AA1:AE1"/>
    <mergeCell ref="AA2:AC2"/>
    <mergeCell ref="G1:L2"/>
    <mergeCell ref="F3:H3"/>
    <mergeCell ref="M3:O3"/>
    <mergeCell ref="O1:W1"/>
    <mergeCell ref="O2:W2"/>
  </mergeCells>
  <phoneticPr fontId="2"/>
  <conditionalFormatting sqref="G9 G21:G24 G18">
    <cfRule type="cellIs" dxfId="168" priority="6" operator="notEqual">
      <formula>#REF!</formula>
    </cfRule>
  </conditionalFormatting>
  <conditionalFormatting sqref="G20">
    <cfRule type="cellIs" dxfId="167" priority="5" operator="notEqual">
      <formula>#REF!</formula>
    </cfRule>
  </conditionalFormatting>
  <conditionalFormatting sqref="G5">
    <cfRule type="cellIs" dxfId="166" priority="4" operator="notEqual">
      <formula>#REF!</formula>
    </cfRule>
  </conditionalFormatting>
  <conditionalFormatting sqref="G6:G8">
    <cfRule type="cellIs" dxfId="165" priority="3" operator="notEqual">
      <formula>#REF!</formula>
    </cfRule>
  </conditionalFormatting>
  <conditionalFormatting sqref="G10:G17">
    <cfRule type="cellIs" dxfId="164" priority="2" operator="notEqual">
      <formula>#REF!</formula>
    </cfRule>
  </conditionalFormatting>
  <conditionalFormatting sqref="G19">
    <cfRule type="cellIs" dxfId="163" priority="1" operator="notEqual">
      <formula>#REF!</formula>
    </cfRule>
  </conditionalFormatting>
  <dataValidations count="3">
    <dataValidation operator="lessThanOrEqual" showInputMessage="1" showErrorMessage="1" sqref="AG1:IV2"/>
    <dataValidation type="whole" operator="lessThanOrEqual" allowBlank="1" showInputMessage="1" showErrorMessage="1" sqref="J5:J26 M5:M26 S5:S26 AE5:AE26 Y5:Y26">
      <formula1>H5</formula1>
    </dataValidation>
    <dataValidation type="whole" operator="lessThanOrEqual" showInputMessage="1" showErrorMessage="1" sqref="AG3:IV65536">
      <formula1>AE3</formula1>
    </dataValidation>
  </dataValidations>
  <printOptions horizontalCentered="1" verticalCentered="1"/>
  <pageMargins left="0.59055118110236227" right="0.59055118110236227" top="0.23622047244094491" bottom="0.47244094488188981" header="0" footer="0.19685039370078741"/>
  <pageSetup paperSize="9" scale="95" orientation="landscape" r:id="rId6"/>
  <headerFooter alignWithMargins="0"/>
  <ignoredErrors>
    <ignoredError sqref="I9:AB9 I12:AB16 I10:P10 R10:AB10 I8:N8 R8:S8 I11:Z11 AB11 I5:N5 I6:N6 I7:N7 R5 R6:S6 R7:S7 U8:Z8 U7:Z7 U6:Z6 T5:Z5 I19:AB23 I18:X18 Z18:AB18 I17 K17:AB17" unlockedFormula="1"/>
  </ignoredErrors>
  <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showZeros="0" topLeftCell="E1" zoomScaleNormal="100" workbookViewId="0">
      <selection activeCell="F3" sqref="F3:H3"/>
    </sheetView>
  </sheetViews>
  <sheetFormatPr defaultRowHeight="13.5"/>
  <cols>
    <col min="1" max="4" width="7.125" style="46" hidden="1" customWidth="1"/>
    <col min="5" max="5" width="1.875" style="46" customWidth="1"/>
    <col min="6" max="6" width="11.375" style="70" customWidth="1"/>
    <col min="7" max="7" width="2.125" style="114" customWidth="1"/>
    <col min="8" max="8" width="7.125" style="70" customWidth="1"/>
    <col min="9" max="9" width="0.375" style="46" customWidth="1"/>
    <col min="10" max="10" width="7.625" style="46" customWidth="1"/>
    <col min="11" max="11" width="6.625" style="46" hidden="1" customWidth="1"/>
    <col min="12" max="12" width="0.375" style="46" hidden="1" customWidth="1"/>
    <col min="13" max="13" width="8.125" style="46" hidden="1" customWidth="1"/>
    <col min="14" max="14" width="0.875" style="46" customWidth="1"/>
    <col min="15" max="15" width="8.875" style="46" customWidth="1"/>
    <col min="16" max="16" width="2.125" style="46" customWidth="1"/>
    <col min="17" max="17" width="6.625" style="46" customWidth="1"/>
    <col min="18" max="18" width="0.375" style="46" customWidth="1"/>
    <col min="19" max="19" width="7.125" style="46" customWidth="1"/>
    <col min="20" max="20" width="0.375" style="46" customWidth="1"/>
    <col min="21" max="21" width="9.875" style="46" customWidth="1"/>
    <col min="22" max="22" width="2.125" style="46" customWidth="1"/>
    <col min="23" max="23" width="6.125" style="46" customWidth="1"/>
    <col min="24" max="24" width="0.375" style="46" customWidth="1"/>
    <col min="25" max="25" width="7.125" style="46" customWidth="1"/>
    <col min="26" max="26" width="0.375" style="46" customWidth="1"/>
    <col min="27" max="27" width="8.875" style="46" customWidth="1"/>
    <col min="28" max="28" width="2.125" style="46" customWidth="1"/>
    <col min="29" max="29" width="6.125" style="46" customWidth="1"/>
    <col min="30" max="30" width="0.375" style="46" customWidth="1"/>
    <col min="31" max="31" width="7.125" style="46" customWidth="1"/>
    <col min="32" max="32" width="16.625" style="46" customWidth="1"/>
    <col min="33" max="16384" width="9" style="46"/>
  </cols>
  <sheetData>
    <row r="1" spans="1:32" ht="30" customHeight="1">
      <c r="E1" s="48" t="s">
        <v>0</v>
      </c>
      <c r="F1" s="85"/>
      <c r="G1" s="623"/>
      <c r="H1" s="623"/>
      <c r="I1" s="623"/>
      <c r="J1" s="623"/>
      <c r="K1" s="623"/>
      <c r="L1" s="624"/>
      <c r="M1" s="49" t="s">
        <v>1</v>
      </c>
      <c r="N1" s="471"/>
      <c r="O1" s="627" t="s">
        <v>83</v>
      </c>
      <c r="P1" s="627"/>
      <c r="Q1" s="627"/>
      <c r="R1" s="627"/>
      <c r="S1" s="627"/>
      <c r="T1" s="627"/>
      <c r="U1" s="627"/>
      <c r="V1" s="627"/>
      <c r="W1" s="628"/>
      <c r="X1" s="49" t="s">
        <v>2</v>
      </c>
      <c r="Y1" s="50"/>
      <c r="Z1" s="50"/>
      <c r="AA1" s="619"/>
      <c r="AB1" s="619"/>
      <c r="AC1" s="619"/>
      <c r="AD1" s="619"/>
      <c r="AE1" s="620"/>
      <c r="AF1" s="51" t="s">
        <v>3</v>
      </c>
    </row>
    <row r="2" spans="1:32" ht="30" customHeight="1">
      <c r="E2" s="52"/>
      <c r="F2" s="53"/>
      <c r="G2" s="625"/>
      <c r="H2" s="625"/>
      <c r="I2" s="625"/>
      <c r="J2" s="625"/>
      <c r="K2" s="625"/>
      <c r="L2" s="626"/>
      <c r="M2" s="49" t="s">
        <v>4</v>
      </c>
      <c r="N2" s="471"/>
      <c r="O2" s="627" t="s">
        <v>84</v>
      </c>
      <c r="P2" s="627"/>
      <c r="Q2" s="627"/>
      <c r="R2" s="627"/>
      <c r="S2" s="627"/>
      <c r="T2" s="627"/>
      <c r="U2" s="627"/>
      <c r="V2" s="627"/>
      <c r="W2" s="628"/>
      <c r="X2" s="49" t="s">
        <v>5</v>
      </c>
      <c r="Y2" s="50"/>
      <c r="Z2" s="50"/>
      <c r="AA2" s="621">
        <f>SUM(J34,M34,S34,Y34,AE34)</f>
        <v>0</v>
      </c>
      <c r="AB2" s="621"/>
      <c r="AC2" s="621"/>
      <c r="AD2" s="50"/>
      <c r="AE2" s="54" t="s">
        <v>6</v>
      </c>
      <c r="AF2" s="55"/>
    </row>
    <row r="3" spans="1:32" ht="24.95" customHeight="1" thickBot="1">
      <c r="F3" s="622" t="s">
        <v>14</v>
      </c>
      <c r="G3" s="622"/>
      <c r="H3" s="622"/>
      <c r="I3" s="342"/>
      <c r="J3" s="342"/>
      <c r="K3" s="56" t="s">
        <v>7</v>
      </c>
      <c r="L3" s="57"/>
      <c r="N3" s="57"/>
      <c r="O3" s="44">
        <f>H34+Q34+W34+AC34</f>
        <v>30800</v>
      </c>
      <c r="Q3" s="58" t="s">
        <v>6</v>
      </c>
    </row>
    <row r="4" spans="1:32" ht="15.6" customHeight="1">
      <c r="E4" s="598" t="s">
        <v>8</v>
      </c>
      <c r="F4" s="599"/>
      <c r="G4" s="599"/>
      <c r="H4" s="599"/>
      <c r="I4" s="600"/>
      <c r="J4" s="59" t="s">
        <v>9</v>
      </c>
      <c r="K4" s="618" t="s">
        <v>10</v>
      </c>
      <c r="L4" s="617"/>
      <c r="M4" s="343" t="s">
        <v>9</v>
      </c>
      <c r="N4" s="615" t="s">
        <v>11</v>
      </c>
      <c r="O4" s="616"/>
      <c r="P4" s="616"/>
      <c r="Q4" s="616"/>
      <c r="R4" s="617"/>
      <c r="S4" s="343"/>
      <c r="T4" s="615" t="s">
        <v>12</v>
      </c>
      <c r="U4" s="616"/>
      <c r="V4" s="616"/>
      <c r="W4" s="616"/>
      <c r="X4" s="617"/>
      <c r="Y4" s="343" t="s">
        <v>9</v>
      </c>
      <c r="Z4" s="615" t="s">
        <v>13</v>
      </c>
      <c r="AA4" s="616"/>
      <c r="AB4" s="616"/>
      <c r="AC4" s="616"/>
      <c r="AD4" s="617"/>
      <c r="AE4" s="343" t="s">
        <v>9</v>
      </c>
      <c r="AF4" s="344" t="s">
        <v>40</v>
      </c>
    </row>
    <row r="5" spans="1:32" ht="15.6" customHeight="1">
      <c r="A5" s="46">
        <v>230105101103</v>
      </c>
      <c r="B5" s="46">
        <v>230105201202</v>
      </c>
      <c r="C5" s="46">
        <v>230105301304</v>
      </c>
      <c r="D5" s="60">
        <v>230105401501</v>
      </c>
      <c r="E5" s="61"/>
      <c r="F5" s="64" t="s">
        <v>195</v>
      </c>
      <c r="G5" s="536" t="s">
        <v>420</v>
      </c>
      <c r="H5" s="358">
        <v>1300</v>
      </c>
      <c r="I5" s="65"/>
      <c r="J5" s="220"/>
      <c r="K5" s="345"/>
      <c r="L5" s="346"/>
      <c r="M5" s="221"/>
      <c r="N5" s="347"/>
      <c r="O5" s="348" t="s">
        <v>205</v>
      </c>
      <c r="P5" s="222" t="s">
        <v>105</v>
      </c>
      <c r="Q5" s="349">
        <v>1200</v>
      </c>
      <c r="R5" s="346"/>
      <c r="S5" s="221"/>
      <c r="T5" s="350"/>
      <c r="U5" s="206"/>
      <c r="V5" s="182"/>
      <c r="W5" s="207"/>
      <c r="X5" s="346"/>
      <c r="Y5" s="221"/>
      <c r="Z5" s="350">
        <v>230110402501</v>
      </c>
      <c r="AA5" s="351" t="s">
        <v>382</v>
      </c>
      <c r="AB5" s="223" t="s">
        <v>105</v>
      </c>
      <c r="AC5" s="352">
        <v>500</v>
      </c>
      <c r="AD5" s="353"/>
      <c r="AE5" s="62"/>
      <c r="AF5" s="354" t="s">
        <v>61</v>
      </c>
    </row>
    <row r="6" spans="1:32" ht="15.6" customHeight="1">
      <c r="A6" s="46">
        <v>230105101104</v>
      </c>
      <c r="B6" s="46">
        <v>230105201203</v>
      </c>
      <c r="D6" s="60">
        <v>230105401502</v>
      </c>
      <c r="E6" s="63"/>
      <c r="F6" s="64" t="s">
        <v>196</v>
      </c>
      <c r="G6" s="537" t="s">
        <v>421</v>
      </c>
      <c r="H6" s="358">
        <v>2300</v>
      </c>
      <c r="I6" s="65"/>
      <c r="J6" s="66"/>
      <c r="K6" s="355"/>
      <c r="L6" s="356"/>
      <c r="M6" s="67"/>
      <c r="N6" s="355">
        <v>230105201202</v>
      </c>
      <c r="O6" s="357" t="s">
        <v>202</v>
      </c>
      <c r="P6" s="68" t="s">
        <v>105</v>
      </c>
      <c r="Q6" s="358">
        <v>2000</v>
      </c>
      <c r="R6" s="356"/>
      <c r="S6" s="67"/>
      <c r="T6" s="359">
        <v>230105301302</v>
      </c>
      <c r="U6" s="206"/>
      <c r="V6" s="182"/>
      <c r="W6" s="207"/>
      <c r="X6" s="356"/>
      <c r="Y6" s="67"/>
      <c r="Z6" s="359">
        <v>230105401501</v>
      </c>
      <c r="AA6" s="84" t="s">
        <v>196</v>
      </c>
      <c r="AB6" s="69" t="s">
        <v>105</v>
      </c>
      <c r="AC6" s="358">
        <v>450</v>
      </c>
      <c r="AD6" s="356"/>
      <c r="AE6" s="67"/>
      <c r="AF6" s="389" t="s">
        <v>472</v>
      </c>
    </row>
    <row r="7" spans="1:32" ht="15.6" customHeight="1">
      <c r="A7" s="46">
        <v>230105101105</v>
      </c>
      <c r="B7" s="46">
        <v>230105201205</v>
      </c>
      <c r="D7" s="60">
        <v>230105401503</v>
      </c>
      <c r="E7" s="63"/>
      <c r="F7" s="64" t="s">
        <v>197</v>
      </c>
      <c r="G7" s="537" t="s">
        <v>421</v>
      </c>
      <c r="H7" s="358">
        <v>1450</v>
      </c>
      <c r="I7" s="65"/>
      <c r="J7" s="66"/>
      <c r="K7" s="355"/>
      <c r="L7" s="356"/>
      <c r="M7" s="67"/>
      <c r="N7" s="355">
        <v>230105201202</v>
      </c>
      <c r="O7" s="357" t="s">
        <v>206</v>
      </c>
      <c r="P7" s="68" t="s">
        <v>105</v>
      </c>
      <c r="Q7" s="358">
        <v>250</v>
      </c>
      <c r="R7" s="356"/>
      <c r="S7" s="67"/>
      <c r="T7" s="359">
        <v>230105301302</v>
      </c>
      <c r="U7" s="206"/>
      <c r="V7" s="182"/>
      <c r="W7" s="207"/>
      <c r="X7" s="356"/>
      <c r="Y7" s="67"/>
      <c r="Z7" s="359">
        <v>230105401501</v>
      </c>
      <c r="AA7" s="84" t="s">
        <v>200</v>
      </c>
      <c r="AB7" s="69" t="s">
        <v>105</v>
      </c>
      <c r="AC7" s="358">
        <v>250</v>
      </c>
      <c r="AD7" s="356"/>
      <c r="AE7" s="67"/>
      <c r="AF7" s="389" t="s">
        <v>474</v>
      </c>
    </row>
    <row r="8" spans="1:32" ht="15.6" customHeight="1">
      <c r="A8" s="46">
        <v>230105101106</v>
      </c>
      <c r="B8" s="46">
        <v>230105201208</v>
      </c>
      <c r="D8" s="60">
        <v>230105401504</v>
      </c>
      <c r="E8" s="63"/>
      <c r="F8" s="64" t="s">
        <v>198</v>
      </c>
      <c r="G8" s="537" t="s">
        <v>426</v>
      </c>
      <c r="H8" s="358">
        <v>2300</v>
      </c>
      <c r="I8" s="65"/>
      <c r="J8" s="66"/>
      <c r="K8" s="355"/>
      <c r="L8" s="356"/>
      <c r="M8" s="67"/>
      <c r="N8" s="355">
        <v>230105201202</v>
      </c>
      <c r="O8" s="357" t="s">
        <v>381</v>
      </c>
      <c r="P8" s="68" t="s">
        <v>105</v>
      </c>
      <c r="Q8" s="358">
        <v>1600</v>
      </c>
      <c r="R8" s="356"/>
      <c r="S8" s="67"/>
      <c r="T8" s="359">
        <v>230105301302</v>
      </c>
      <c r="U8" s="447"/>
      <c r="V8" s="436"/>
      <c r="W8" s="466"/>
      <c r="X8" s="356"/>
      <c r="Y8" s="67"/>
      <c r="Z8" s="359">
        <v>230105401501</v>
      </c>
      <c r="AA8" s="84" t="s">
        <v>383</v>
      </c>
      <c r="AB8" s="69" t="s">
        <v>105</v>
      </c>
      <c r="AC8" s="358">
        <v>450</v>
      </c>
      <c r="AD8" s="356"/>
      <c r="AE8" s="67"/>
      <c r="AF8" s="389" t="s">
        <v>473</v>
      </c>
    </row>
    <row r="9" spans="1:32" ht="15.6" customHeight="1">
      <c r="A9" s="46">
        <v>230105101107</v>
      </c>
      <c r="D9" s="60">
        <v>230105401505</v>
      </c>
      <c r="E9" s="63"/>
      <c r="F9" s="64" t="s">
        <v>437</v>
      </c>
      <c r="G9" s="537" t="s">
        <v>426</v>
      </c>
      <c r="H9" s="358">
        <v>3000</v>
      </c>
      <c r="I9" s="65"/>
      <c r="J9" s="66"/>
      <c r="K9" s="355"/>
      <c r="L9" s="356"/>
      <c r="M9" s="67"/>
      <c r="N9" s="355">
        <v>230105201202</v>
      </c>
      <c r="O9" s="357"/>
      <c r="P9" s="68"/>
      <c r="Q9" s="358"/>
      <c r="R9" s="356"/>
      <c r="S9" s="67"/>
      <c r="T9" s="359"/>
      <c r="U9" s="206"/>
      <c r="V9" s="182"/>
      <c r="W9" s="207"/>
      <c r="X9" s="356"/>
      <c r="Y9" s="67"/>
      <c r="Z9" s="359">
        <v>230105401501</v>
      </c>
      <c r="AA9" s="84" t="s">
        <v>207</v>
      </c>
      <c r="AB9" s="69" t="s">
        <v>105</v>
      </c>
      <c r="AC9" s="358">
        <v>450</v>
      </c>
      <c r="AD9" s="356"/>
      <c r="AE9" s="67"/>
      <c r="AF9" s="389" t="s">
        <v>101</v>
      </c>
    </row>
    <row r="10" spans="1:32" ht="15.6" customHeight="1">
      <c r="A10" s="46">
        <v>230105101109</v>
      </c>
      <c r="D10" s="60"/>
      <c r="E10" s="63"/>
      <c r="F10" s="538" t="s">
        <v>199</v>
      </c>
      <c r="G10" s="537" t="s">
        <v>426</v>
      </c>
      <c r="H10" s="358">
        <v>2350</v>
      </c>
      <c r="I10" s="65"/>
      <c r="J10" s="66"/>
      <c r="K10" s="355"/>
      <c r="L10" s="356"/>
      <c r="M10" s="67"/>
      <c r="N10" s="355">
        <v>230105201202</v>
      </c>
      <c r="O10" s="357"/>
      <c r="P10" s="68"/>
      <c r="Q10" s="358"/>
      <c r="R10" s="356"/>
      <c r="S10" s="67"/>
      <c r="T10" s="359"/>
      <c r="U10" s="206"/>
      <c r="V10" s="182"/>
      <c r="W10" s="207"/>
      <c r="X10" s="356"/>
      <c r="Y10" s="67"/>
      <c r="Z10" s="359"/>
      <c r="AA10" s="84"/>
      <c r="AB10" s="69"/>
      <c r="AC10" s="358"/>
      <c r="AD10" s="356"/>
      <c r="AE10" s="67"/>
      <c r="AF10" s="360" t="s">
        <v>64</v>
      </c>
    </row>
    <row r="11" spans="1:32" ht="15.6" customHeight="1">
      <c r="A11" s="46">
        <v>230105101110</v>
      </c>
      <c r="D11" s="60"/>
      <c r="E11" s="63"/>
      <c r="F11" s="64" t="s">
        <v>200</v>
      </c>
      <c r="G11" s="537" t="s">
        <v>426</v>
      </c>
      <c r="H11" s="358">
        <v>3000</v>
      </c>
      <c r="I11" s="65"/>
      <c r="J11" s="66"/>
      <c r="K11" s="355"/>
      <c r="L11" s="356"/>
      <c r="M11" s="67"/>
      <c r="N11" s="355">
        <v>230105201202</v>
      </c>
      <c r="O11" s="357"/>
      <c r="P11" s="68"/>
      <c r="Q11" s="358"/>
      <c r="R11" s="356"/>
      <c r="S11" s="67"/>
      <c r="T11" s="359"/>
      <c r="U11" s="206"/>
      <c r="V11" s="182"/>
      <c r="W11" s="207"/>
      <c r="X11" s="356"/>
      <c r="Y11" s="67"/>
      <c r="Z11" s="359"/>
      <c r="AA11" s="84"/>
      <c r="AB11" s="69"/>
      <c r="AC11" s="358"/>
      <c r="AD11" s="356"/>
      <c r="AE11" s="67"/>
      <c r="AF11" s="118"/>
    </row>
    <row r="12" spans="1:32" ht="15.6" customHeight="1">
      <c r="A12" s="46">
        <v>230105101112</v>
      </c>
      <c r="D12" s="60"/>
      <c r="E12" s="63"/>
      <c r="F12" s="64" t="s">
        <v>201</v>
      </c>
      <c r="G12" s="537" t="s">
        <v>426</v>
      </c>
      <c r="H12" s="358">
        <v>2100</v>
      </c>
      <c r="I12" s="65"/>
      <c r="J12" s="66"/>
      <c r="K12" s="355"/>
      <c r="L12" s="356"/>
      <c r="M12" s="67"/>
      <c r="N12" s="355">
        <v>230105201202</v>
      </c>
      <c r="O12" s="357"/>
      <c r="P12" s="68"/>
      <c r="Q12" s="358"/>
      <c r="R12" s="356"/>
      <c r="S12" s="67"/>
      <c r="T12" s="359"/>
      <c r="U12" s="206"/>
      <c r="V12" s="182"/>
      <c r="W12" s="207"/>
      <c r="X12" s="356"/>
      <c r="Y12" s="67"/>
      <c r="Z12" s="359"/>
      <c r="AA12" s="84"/>
      <c r="AB12" s="69"/>
      <c r="AC12" s="358"/>
      <c r="AD12" s="356"/>
      <c r="AE12" s="67"/>
      <c r="AF12" s="361"/>
    </row>
    <row r="13" spans="1:32" ht="15.6" customHeight="1">
      <c r="A13" s="46">
        <v>230105101113</v>
      </c>
      <c r="D13" s="60"/>
      <c r="E13" s="63"/>
      <c r="F13" s="64" t="s">
        <v>202</v>
      </c>
      <c r="G13" s="537" t="s">
        <v>426</v>
      </c>
      <c r="H13" s="358">
        <v>1800</v>
      </c>
      <c r="I13" s="65"/>
      <c r="J13" s="66"/>
      <c r="K13" s="355"/>
      <c r="L13" s="356"/>
      <c r="M13" s="67"/>
      <c r="N13" s="355">
        <v>230105201202</v>
      </c>
      <c r="O13" s="357"/>
      <c r="P13" s="68"/>
      <c r="Q13" s="358"/>
      <c r="R13" s="356"/>
      <c r="S13" s="67"/>
      <c r="T13" s="359"/>
      <c r="U13" s="206"/>
      <c r="V13" s="182"/>
      <c r="W13" s="207"/>
      <c r="X13" s="356"/>
      <c r="Y13" s="67"/>
      <c r="Z13" s="359"/>
      <c r="AA13" s="84"/>
      <c r="AB13" s="69"/>
      <c r="AC13" s="358"/>
      <c r="AD13" s="356"/>
      <c r="AE13" s="67"/>
      <c r="AF13" s="361"/>
    </row>
    <row r="14" spans="1:32">
      <c r="A14" s="46">
        <v>230105101114</v>
      </c>
      <c r="D14" s="60"/>
      <c r="E14" s="63"/>
      <c r="F14" s="64" t="s">
        <v>203</v>
      </c>
      <c r="G14" s="537" t="s">
        <v>426</v>
      </c>
      <c r="H14" s="358">
        <v>1050</v>
      </c>
      <c r="I14" s="65"/>
      <c r="J14" s="66"/>
      <c r="K14" s="355"/>
      <c r="L14" s="356"/>
      <c r="M14" s="67"/>
      <c r="N14" s="355">
        <v>230105201202</v>
      </c>
      <c r="O14" s="357"/>
      <c r="P14" s="68"/>
      <c r="Q14" s="358"/>
      <c r="R14" s="356"/>
      <c r="S14" s="67"/>
      <c r="T14" s="359"/>
      <c r="U14" s="206"/>
      <c r="V14" s="182"/>
      <c r="W14" s="207"/>
      <c r="X14" s="356"/>
      <c r="Y14" s="67"/>
      <c r="Z14" s="359"/>
      <c r="AA14" s="84"/>
      <c r="AB14" s="69"/>
      <c r="AC14" s="358"/>
      <c r="AD14" s="356"/>
      <c r="AE14" s="67"/>
      <c r="AF14" s="361"/>
    </row>
    <row r="15" spans="1:32" ht="15.6" customHeight="1">
      <c r="A15" s="46">
        <v>230105101115</v>
      </c>
      <c r="D15" s="60"/>
      <c r="E15" s="63"/>
      <c r="F15" s="64" t="s">
        <v>204</v>
      </c>
      <c r="G15" s="537" t="s">
        <v>426</v>
      </c>
      <c r="H15" s="358">
        <v>3000</v>
      </c>
      <c r="I15" s="65"/>
      <c r="J15" s="66"/>
      <c r="K15" s="355"/>
      <c r="L15" s="356"/>
      <c r="M15" s="67"/>
      <c r="N15" s="355">
        <v>230105201202</v>
      </c>
      <c r="O15" s="357"/>
      <c r="P15" s="68"/>
      <c r="Q15" s="358"/>
      <c r="R15" s="356"/>
      <c r="S15" s="67"/>
      <c r="T15" s="359"/>
      <c r="U15" s="206"/>
      <c r="V15" s="182"/>
      <c r="W15" s="207"/>
      <c r="X15" s="356"/>
      <c r="Y15" s="67"/>
      <c r="Z15" s="359"/>
      <c r="AA15" s="84"/>
      <c r="AB15" s="69"/>
      <c r="AC15" s="358"/>
      <c r="AD15" s="356"/>
      <c r="AE15" s="67"/>
      <c r="AF15" s="361"/>
    </row>
    <row r="16" spans="1:32" ht="15.6" customHeight="1">
      <c r="A16" s="46">
        <v>230105101116</v>
      </c>
      <c r="D16" s="60"/>
      <c r="E16" s="63"/>
      <c r="F16" s="64"/>
      <c r="G16" s="537"/>
      <c r="H16" s="358"/>
      <c r="I16" s="65"/>
      <c r="J16" s="66"/>
      <c r="K16" s="355"/>
      <c r="L16" s="356"/>
      <c r="M16" s="67"/>
      <c r="N16" s="355">
        <v>230105201202</v>
      </c>
      <c r="O16" s="357"/>
      <c r="P16" s="68"/>
      <c r="Q16" s="358"/>
      <c r="R16" s="356"/>
      <c r="S16" s="67"/>
      <c r="T16" s="359"/>
      <c r="U16" s="206"/>
      <c r="V16" s="182"/>
      <c r="W16" s="207"/>
      <c r="X16" s="356"/>
      <c r="Y16" s="67"/>
      <c r="Z16" s="359"/>
      <c r="AA16" s="84"/>
      <c r="AB16" s="69"/>
      <c r="AC16" s="358"/>
      <c r="AD16" s="356"/>
      <c r="AE16" s="67"/>
      <c r="AF16" s="361"/>
    </row>
    <row r="17" spans="1:32" ht="15.6" customHeight="1">
      <c r="A17" s="46">
        <v>230105101117</v>
      </c>
      <c r="D17" s="60"/>
      <c r="E17" s="63"/>
      <c r="F17" s="64"/>
      <c r="G17" s="537"/>
      <c r="H17" s="358"/>
      <c r="I17" s="65"/>
      <c r="J17" s="66"/>
      <c r="K17" s="355"/>
      <c r="L17" s="356"/>
      <c r="M17" s="67"/>
      <c r="N17" s="355">
        <v>230105201202</v>
      </c>
      <c r="O17" s="357"/>
      <c r="P17" s="68"/>
      <c r="Q17" s="358"/>
      <c r="R17" s="356"/>
      <c r="S17" s="67"/>
      <c r="T17" s="359"/>
      <c r="U17" s="206"/>
      <c r="V17" s="182"/>
      <c r="W17" s="207"/>
      <c r="X17" s="356"/>
      <c r="Y17" s="67"/>
      <c r="Z17" s="359"/>
      <c r="AA17" s="84"/>
      <c r="AB17" s="69"/>
      <c r="AC17" s="358"/>
      <c r="AD17" s="356"/>
      <c r="AE17" s="67"/>
      <c r="AF17" s="361"/>
    </row>
    <row r="18" spans="1:32" ht="15.6" customHeight="1">
      <c r="A18" s="46">
        <v>230105101118</v>
      </c>
      <c r="D18" s="60"/>
      <c r="E18" s="63"/>
      <c r="F18" s="64"/>
      <c r="G18" s="69"/>
      <c r="H18" s="358"/>
      <c r="I18" s="65"/>
      <c r="J18" s="66"/>
      <c r="K18" s="355"/>
      <c r="L18" s="356"/>
      <c r="M18" s="67"/>
      <c r="N18" s="355">
        <v>230105201202</v>
      </c>
      <c r="O18" s="357"/>
      <c r="P18" s="68"/>
      <c r="Q18" s="358"/>
      <c r="R18" s="356"/>
      <c r="S18" s="67"/>
      <c r="T18" s="359"/>
      <c r="U18" s="206"/>
      <c r="V18" s="182"/>
      <c r="W18" s="207"/>
      <c r="X18" s="356"/>
      <c r="Y18" s="67"/>
      <c r="Z18" s="359"/>
      <c r="AA18" s="84"/>
      <c r="AB18" s="69"/>
      <c r="AC18" s="358"/>
      <c r="AD18" s="356"/>
      <c r="AE18" s="67"/>
      <c r="AF18" s="361"/>
    </row>
    <row r="19" spans="1:32" ht="15.6" customHeight="1">
      <c r="A19" s="46">
        <v>230105101119</v>
      </c>
      <c r="D19" s="60"/>
      <c r="E19" s="63"/>
      <c r="F19" s="64"/>
      <c r="G19" s="69"/>
      <c r="H19" s="358"/>
      <c r="I19" s="65"/>
      <c r="J19" s="66"/>
      <c r="K19" s="355"/>
      <c r="L19" s="356"/>
      <c r="M19" s="67"/>
      <c r="N19" s="355">
        <v>230105201202</v>
      </c>
      <c r="O19" s="357"/>
      <c r="P19" s="68"/>
      <c r="Q19" s="358"/>
      <c r="R19" s="356"/>
      <c r="S19" s="67"/>
      <c r="T19" s="359"/>
      <c r="U19" s="206"/>
      <c r="V19" s="182"/>
      <c r="W19" s="207"/>
      <c r="X19" s="356"/>
      <c r="Y19" s="67"/>
      <c r="Z19" s="359"/>
      <c r="AA19" s="84"/>
      <c r="AB19" s="69"/>
      <c r="AC19" s="358"/>
      <c r="AD19" s="356"/>
      <c r="AE19" s="67"/>
      <c r="AF19" s="361"/>
    </row>
    <row r="20" spans="1:32" ht="15.6" customHeight="1">
      <c r="A20" s="46">
        <v>230105101120</v>
      </c>
      <c r="D20" s="60"/>
      <c r="E20" s="63"/>
      <c r="F20" s="64"/>
      <c r="G20" s="69"/>
      <c r="H20" s="358"/>
      <c r="I20" s="65"/>
      <c r="J20" s="66"/>
      <c r="K20" s="355"/>
      <c r="L20" s="356"/>
      <c r="M20" s="67"/>
      <c r="N20" s="355">
        <v>230105201202</v>
      </c>
      <c r="O20" s="357"/>
      <c r="P20" s="68"/>
      <c r="Q20" s="358"/>
      <c r="R20" s="356"/>
      <c r="S20" s="67"/>
      <c r="T20" s="359"/>
      <c r="U20" s="206"/>
      <c r="V20" s="182"/>
      <c r="W20" s="207"/>
      <c r="X20" s="356"/>
      <c r="Y20" s="67"/>
      <c r="Z20" s="359"/>
      <c r="AA20" s="84"/>
      <c r="AB20" s="69"/>
      <c r="AC20" s="358"/>
      <c r="AD20" s="356"/>
      <c r="AE20" s="67"/>
      <c r="AF20" s="361"/>
    </row>
    <row r="21" spans="1:32" ht="15.6" customHeight="1">
      <c r="E21" s="63"/>
      <c r="F21" s="64"/>
      <c r="G21" s="69"/>
      <c r="H21" s="358"/>
      <c r="I21" s="65"/>
      <c r="J21" s="66"/>
      <c r="K21" s="355"/>
      <c r="L21" s="356"/>
      <c r="M21" s="67"/>
      <c r="N21" s="355"/>
      <c r="O21" s="357"/>
      <c r="P21" s="68"/>
      <c r="Q21" s="358"/>
      <c r="R21" s="356"/>
      <c r="S21" s="67"/>
      <c r="T21" s="359"/>
      <c r="U21" s="206"/>
      <c r="V21" s="182"/>
      <c r="W21" s="207"/>
      <c r="X21" s="356"/>
      <c r="Y21" s="67"/>
      <c r="Z21" s="359"/>
      <c r="AA21" s="84"/>
      <c r="AB21" s="69"/>
      <c r="AC21" s="358"/>
      <c r="AD21" s="356"/>
      <c r="AE21" s="67"/>
      <c r="AF21" s="361"/>
    </row>
    <row r="22" spans="1:32" ht="15.6" customHeight="1">
      <c r="E22" s="63"/>
      <c r="F22" s="64"/>
      <c r="G22" s="69"/>
      <c r="H22" s="45"/>
      <c r="I22" s="65"/>
      <c r="J22" s="66"/>
      <c r="K22" s="355"/>
      <c r="L22" s="356"/>
      <c r="M22" s="67"/>
      <c r="N22" s="355"/>
      <c r="O22" s="357"/>
      <c r="P22" s="68"/>
      <c r="Q22" s="358"/>
      <c r="R22" s="356"/>
      <c r="S22" s="67"/>
      <c r="T22" s="359"/>
      <c r="U22" s="206"/>
      <c r="V22" s="182"/>
      <c r="W22" s="207"/>
      <c r="X22" s="356"/>
      <c r="Y22" s="67"/>
      <c r="Z22" s="359"/>
      <c r="AA22" s="84"/>
      <c r="AB22" s="69"/>
      <c r="AC22" s="358"/>
      <c r="AD22" s="356"/>
      <c r="AE22" s="67"/>
      <c r="AF22" s="361"/>
    </row>
    <row r="23" spans="1:32" ht="15.6" customHeight="1">
      <c r="E23" s="63"/>
      <c r="F23" s="64"/>
      <c r="G23" s="69"/>
      <c r="H23" s="45"/>
      <c r="I23" s="65"/>
      <c r="J23" s="66"/>
      <c r="K23" s="355"/>
      <c r="L23" s="356"/>
      <c r="M23" s="67"/>
      <c r="N23" s="355"/>
      <c r="O23" s="357"/>
      <c r="P23" s="68"/>
      <c r="Q23" s="358"/>
      <c r="R23" s="356"/>
      <c r="S23" s="67"/>
      <c r="T23" s="359"/>
      <c r="U23" s="206"/>
      <c r="V23" s="182"/>
      <c r="W23" s="207"/>
      <c r="X23" s="356"/>
      <c r="Y23" s="67"/>
      <c r="Z23" s="359"/>
      <c r="AA23" s="84"/>
      <c r="AB23" s="69"/>
      <c r="AC23" s="358"/>
      <c r="AD23" s="356"/>
      <c r="AE23" s="67"/>
      <c r="AF23" s="361"/>
    </row>
    <row r="24" spans="1:32" ht="15.6" customHeight="1">
      <c r="E24" s="63"/>
      <c r="F24" s="64"/>
      <c r="G24" s="69"/>
      <c r="H24" s="45"/>
      <c r="I24" s="65"/>
      <c r="J24" s="66"/>
      <c r="K24" s="355"/>
      <c r="L24" s="356"/>
      <c r="M24" s="67"/>
      <c r="N24" s="355"/>
      <c r="O24" s="357"/>
      <c r="P24" s="68"/>
      <c r="Q24" s="358"/>
      <c r="R24" s="356"/>
      <c r="S24" s="67"/>
      <c r="T24" s="359"/>
      <c r="U24" s="206"/>
      <c r="V24" s="182"/>
      <c r="W24" s="207"/>
      <c r="X24" s="356"/>
      <c r="Y24" s="67"/>
      <c r="Z24" s="359"/>
      <c r="AA24" s="84"/>
      <c r="AB24" s="69"/>
      <c r="AC24" s="358"/>
      <c r="AD24" s="356"/>
      <c r="AE24" s="67"/>
      <c r="AF24" s="361"/>
    </row>
    <row r="25" spans="1:32" ht="15.6" customHeight="1">
      <c r="E25" s="63"/>
      <c r="F25" s="64"/>
      <c r="G25" s="69"/>
      <c r="H25" s="45"/>
      <c r="I25" s="65"/>
      <c r="J25" s="66"/>
      <c r="K25" s="355"/>
      <c r="L25" s="356"/>
      <c r="M25" s="67"/>
      <c r="N25" s="355"/>
      <c r="O25" s="357"/>
      <c r="P25" s="68"/>
      <c r="Q25" s="358"/>
      <c r="R25" s="356"/>
      <c r="S25" s="67"/>
      <c r="T25" s="359"/>
      <c r="U25" s="206"/>
      <c r="V25" s="182"/>
      <c r="W25" s="207"/>
      <c r="X25" s="356"/>
      <c r="Y25" s="67"/>
      <c r="Z25" s="359"/>
      <c r="AA25" s="84"/>
      <c r="AB25" s="69"/>
      <c r="AC25" s="358"/>
      <c r="AD25" s="356"/>
      <c r="AE25" s="67"/>
      <c r="AF25" s="361"/>
    </row>
    <row r="26" spans="1:32" ht="15.6" customHeight="1">
      <c r="E26" s="63"/>
      <c r="F26" s="64"/>
      <c r="G26" s="69"/>
      <c r="H26" s="45"/>
      <c r="I26" s="65"/>
      <c r="J26" s="66"/>
      <c r="K26" s="355"/>
      <c r="L26" s="356"/>
      <c r="M26" s="67"/>
      <c r="N26" s="355"/>
      <c r="O26" s="357"/>
      <c r="P26" s="68"/>
      <c r="Q26" s="358"/>
      <c r="R26" s="356"/>
      <c r="S26" s="67"/>
      <c r="T26" s="359"/>
      <c r="U26" s="206"/>
      <c r="V26" s="182"/>
      <c r="W26" s="207"/>
      <c r="X26" s="356"/>
      <c r="Y26" s="67"/>
      <c r="Z26" s="359"/>
      <c r="AA26" s="84"/>
      <c r="AB26" s="69"/>
      <c r="AC26" s="358"/>
      <c r="AD26" s="356"/>
      <c r="AE26" s="67"/>
      <c r="AF26" s="361"/>
    </row>
    <row r="27" spans="1:32" ht="15.6" customHeight="1">
      <c r="E27" s="63"/>
      <c r="F27" s="64"/>
      <c r="G27" s="69"/>
      <c r="H27" s="45"/>
      <c r="I27" s="65"/>
      <c r="J27" s="66"/>
      <c r="K27" s="355"/>
      <c r="L27" s="356"/>
      <c r="M27" s="67"/>
      <c r="N27" s="355"/>
      <c r="O27" s="357"/>
      <c r="P27" s="68"/>
      <c r="Q27" s="358"/>
      <c r="R27" s="356"/>
      <c r="S27" s="67"/>
      <c r="T27" s="359"/>
      <c r="U27" s="206"/>
      <c r="V27" s="182"/>
      <c r="W27" s="207"/>
      <c r="X27" s="356"/>
      <c r="Y27" s="67"/>
      <c r="Z27" s="359"/>
      <c r="AA27" s="84"/>
      <c r="AB27" s="69"/>
      <c r="AC27" s="358"/>
      <c r="AD27" s="356"/>
      <c r="AE27" s="67"/>
      <c r="AF27" s="361"/>
    </row>
    <row r="28" spans="1:32" ht="15.6" customHeight="1">
      <c r="E28" s="63"/>
      <c r="F28" s="64"/>
      <c r="G28" s="69"/>
      <c r="H28" s="45"/>
      <c r="I28" s="65"/>
      <c r="J28" s="66"/>
      <c r="K28" s="355"/>
      <c r="L28" s="356"/>
      <c r="M28" s="67"/>
      <c r="N28" s="355"/>
      <c r="O28" s="357"/>
      <c r="P28" s="68"/>
      <c r="Q28" s="358"/>
      <c r="R28" s="356"/>
      <c r="S28" s="67"/>
      <c r="T28" s="359"/>
      <c r="U28" s="206"/>
      <c r="V28" s="182"/>
      <c r="W28" s="207"/>
      <c r="X28" s="356"/>
      <c r="Y28" s="67"/>
      <c r="Z28" s="359"/>
      <c r="AA28" s="84"/>
      <c r="AB28" s="69"/>
      <c r="AC28" s="358"/>
      <c r="AD28" s="356"/>
      <c r="AE28" s="67"/>
      <c r="AF28" s="361"/>
    </row>
    <row r="29" spans="1:32" ht="15.6" customHeight="1">
      <c r="E29" s="63"/>
      <c r="F29" s="64"/>
      <c r="G29" s="69"/>
      <c r="H29" s="45"/>
      <c r="I29" s="65"/>
      <c r="J29" s="66"/>
      <c r="K29" s="355"/>
      <c r="L29" s="356"/>
      <c r="M29" s="67"/>
      <c r="N29" s="355"/>
      <c r="O29" s="357"/>
      <c r="P29" s="68"/>
      <c r="Q29" s="358"/>
      <c r="R29" s="356"/>
      <c r="S29" s="67"/>
      <c r="T29" s="359"/>
      <c r="U29" s="206"/>
      <c r="V29" s="182"/>
      <c r="W29" s="207"/>
      <c r="X29" s="356"/>
      <c r="Y29" s="67"/>
      <c r="Z29" s="359"/>
      <c r="AA29" s="84"/>
      <c r="AB29" s="69"/>
      <c r="AC29" s="358"/>
      <c r="AD29" s="356"/>
      <c r="AE29" s="67"/>
      <c r="AF29" s="361"/>
    </row>
    <row r="30" spans="1:32" ht="15.6" customHeight="1">
      <c r="E30" s="63"/>
      <c r="F30" s="64"/>
      <c r="G30" s="69"/>
      <c r="H30" s="45"/>
      <c r="I30" s="65"/>
      <c r="J30" s="66"/>
      <c r="K30" s="355"/>
      <c r="L30" s="356"/>
      <c r="M30" s="67"/>
      <c r="N30" s="355"/>
      <c r="O30" s="357"/>
      <c r="P30" s="68"/>
      <c r="Q30" s="358"/>
      <c r="R30" s="356"/>
      <c r="S30" s="67"/>
      <c r="T30" s="359"/>
      <c r="U30" s="206"/>
      <c r="V30" s="182"/>
      <c r="W30" s="207"/>
      <c r="X30" s="356"/>
      <c r="Y30" s="67"/>
      <c r="Z30" s="359"/>
      <c r="AA30" s="84"/>
      <c r="AB30" s="69"/>
      <c r="AC30" s="358"/>
      <c r="AD30" s="356"/>
      <c r="AE30" s="67"/>
      <c r="AF30" s="361"/>
    </row>
    <row r="31" spans="1:32" ht="15.6" customHeight="1">
      <c r="E31" s="63"/>
      <c r="F31" s="64"/>
      <c r="G31" s="69"/>
      <c r="H31" s="45"/>
      <c r="I31" s="65"/>
      <c r="J31" s="66"/>
      <c r="K31" s="355"/>
      <c r="L31" s="356"/>
      <c r="M31" s="67"/>
      <c r="N31" s="355"/>
      <c r="O31" s="357"/>
      <c r="P31" s="68"/>
      <c r="Q31" s="358"/>
      <c r="R31" s="356"/>
      <c r="S31" s="67"/>
      <c r="T31" s="359"/>
      <c r="U31" s="206"/>
      <c r="V31" s="182"/>
      <c r="W31" s="207"/>
      <c r="X31" s="356"/>
      <c r="Y31" s="67"/>
      <c r="Z31" s="359"/>
      <c r="AA31" s="84"/>
      <c r="AB31" s="69"/>
      <c r="AC31" s="358"/>
      <c r="AD31" s="356"/>
      <c r="AE31" s="67"/>
      <c r="AF31" s="361"/>
    </row>
    <row r="32" spans="1:32" ht="15.6" customHeight="1">
      <c r="E32" s="63"/>
      <c r="F32" s="64"/>
      <c r="G32" s="69"/>
      <c r="H32" s="45"/>
      <c r="I32" s="65"/>
      <c r="J32" s="66"/>
      <c r="K32" s="355"/>
      <c r="L32" s="356"/>
      <c r="M32" s="67"/>
      <c r="N32" s="355"/>
      <c r="O32" s="357"/>
      <c r="P32" s="68"/>
      <c r="Q32" s="358"/>
      <c r="R32" s="356"/>
      <c r="S32" s="67"/>
      <c r="T32" s="359"/>
      <c r="U32" s="206"/>
      <c r="V32" s="182"/>
      <c r="W32" s="207"/>
      <c r="X32" s="356"/>
      <c r="Y32" s="67"/>
      <c r="Z32" s="359"/>
      <c r="AA32" s="84"/>
      <c r="AB32" s="69"/>
      <c r="AC32" s="358"/>
      <c r="AD32" s="356"/>
      <c r="AE32" s="67"/>
      <c r="AF32" s="361"/>
    </row>
    <row r="33" spans="5:32" ht="15.6" customHeight="1">
      <c r="E33" s="71"/>
      <c r="F33" s="64"/>
      <c r="G33" s="69"/>
      <c r="H33" s="45"/>
      <c r="I33" s="65"/>
      <c r="J33" s="224"/>
      <c r="K33" s="362"/>
      <c r="L33" s="363"/>
      <c r="M33" s="225"/>
      <c r="N33" s="362"/>
      <c r="O33" s="364"/>
      <c r="P33" s="226"/>
      <c r="Q33" s="365"/>
      <c r="R33" s="363"/>
      <c r="S33" s="225"/>
      <c r="T33" s="366"/>
      <c r="U33" s="367"/>
      <c r="V33" s="227"/>
      <c r="W33" s="368"/>
      <c r="X33" s="363"/>
      <c r="Y33" s="225"/>
      <c r="Z33" s="366"/>
      <c r="AA33" s="369"/>
      <c r="AB33" s="228"/>
      <c r="AC33" s="365"/>
      <c r="AD33" s="370"/>
      <c r="AE33" s="72"/>
      <c r="AF33" s="361"/>
    </row>
    <row r="34" spans="5:32" s="79" customFormat="1" ht="15.6" customHeight="1" thickBot="1">
      <c r="E34" s="73"/>
      <c r="F34" s="519" t="s">
        <v>450</v>
      </c>
      <c r="G34" s="74"/>
      <c r="H34" s="463">
        <f>SUM(H5:H33)</f>
        <v>23650</v>
      </c>
      <c r="I34" s="75"/>
      <c r="J34" s="76">
        <f>SUM(J5:J33)</f>
        <v>0</v>
      </c>
      <c r="K34" s="371"/>
      <c r="L34" s="372"/>
      <c r="M34" s="83">
        <f>SUM(M5:M33)</f>
        <v>0</v>
      </c>
      <c r="N34" s="373"/>
      <c r="O34" s="374" t="str">
        <f>CONCATENATE(FIXED(COUNTA(B5:B33),0,0),"　店")</f>
        <v>4　店</v>
      </c>
      <c r="P34" s="77"/>
      <c r="Q34" s="375">
        <f>SUM(Q5:Q33)</f>
        <v>5050</v>
      </c>
      <c r="R34" s="376"/>
      <c r="S34" s="78">
        <f>SUM(S5:S33)</f>
        <v>0</v>
      </c>
      <c r="T34" s="373"/>
      <c r="U34" s="374"/>
      <c r="V34" s="77"/>
      <c r="W34" s="375">
        <f>SUM(W5:W33)</f>
        <v>0</v>
      </c>
      <c r="X34" s="376"/>
      <c r="Y34" s="78">
        <f>SUM(Y5:Y33)</f>
        <v>0</v>
      </c>
      <c r="Z34" s="373"/>
      <c r="AA34" s="374" t="str">
        <f>CONCATENATE(FIXED(COUNTA(D5:D33),0,0),"　店")</f>
        <v>5　店</v>
      </c>
      <c r="AB34" s="77"/>
      <c r="AC34" s="375">
        <f>SUM(AC5:AC33)</f>
        <v>2100</v>
      </c>
      <c r="AD34" s="376"/>
      <c r="AE34" s="78">
        <f>SUM(AE5:AE33)</f>
        <v>0</v>
      </c>
      <c r="AF34" s="377"/>
    </row>
    <row r="35" spans="5:32" s="80" customFormat="1">
      <c r="E35" s="165"/>
      <c r="F35" s="81"/>
      <c r="G35" s="113"/>
      <c r="H35" s="81"/>
      <c r="K35" s="82"/>
      <c r="AF35" s="506">
        <f>表紙!Y22</f>
        <v>45413</v>
      </c>
    </row>
  </sheetData>
  <sheetProtection formatCells="0"/>
  <customSheetViews>
    <customSheetView guid="{39CC32B7-D19B-4C38-8259-EC3E63D8F598}" showPageBreaks="1" zeroValues="0" printArea="1" hiddenColumns="1" topLeftCell="E1">
      <selection activeCell="O17" sqref="O17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1"/>
      <headerFooter alignWithMargins="0"/>
    </customSheetView>
    <customSheetView guid="{B0C08A05-CCD1-4A6A-ADA7-3323F63F237C}" showPageBreaks="1" zeroValues="0" printArea="1" hiddenColumns="1">
      <selection activeCell="AA35" sqref="AA35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2"/>
      <headerFooter alignWithMargins="0"/>
    </customSheetView>
    <customSheetView guid="{343ED13A-14B4-4643-81FD-CCCF86954CFE}" showPageBreaks="1" zeroValues="0" printArea="1" hiddenColumns="1">
      <selection activeCell="H8" sqref="H8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3"/>
      <headerFooter alignWithMargins="0"/>
    </customSheetView>
    <customSheetView guid="{ECD6A8B0-7E0E-471F-9988-0B75A55ED58B}" showPageBreaks="1" zeroValues="0" printArea="1" hiddenColumns="1">
      <selection activeCell="O8" sqref="O8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4"/>
      <headerFooter alignWithMargins="0"/>
    </customSheetView>
    <customSheetView guid="{4683B00D-FB7F-428F-89E4-512802998BB6}" showPageBreaks="1" zeroValues="0" printArea="1" hiddenColumns="1">
      <selection activeCell="H8" sqref="H8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5"/>
      <headerFooter alignWithMargins="0"/>
    </customSheetView>
  </customSheetViews>
  <mergeCells count="11">
    <mergeCell ref="AA1:AE1"/>
    <mergeCell ref="AA2:AC2"/>
    <mergeCell ref="F3:H3"/>
    <mergeCell ref="G1:L2"/>
    <mergeCell ref="O1:W1"/>
    <mergeCell ref="O2:W2"/>
    <mergeCell ref="T4:X4"/>
    <mergeCell ref="Z4:AD4"/>
    <mergeCell ref="E4:I4"/>
    <mergeCell ref="K4:L4"/>
    <mergeCell ref="N4:R4"/>
  </mergeCells>
  <phoneticPr fontId="2"/>
  <conditionalFormatting sqref="G18:G20">
    <cfRule type="cellIs" dxfId="162" priority="7" operator="notEqual">
      <formula>#REF!</formula>
    </cfRule>
  </conditionalFormatting>
  <conditionalFormatting sqref="G5">
    <cfRule type="cellIs" dxfId="161" priority="2" operator="notEqual">
      <formula>#REF!</formula>
    </cfRule>
  </conditionalFormatting>
  <conditionalFormatting sqref="G6:G17">
    <cfRule type="cellIs" dxfId="160" priority="1" operator="notEqual">
      <formula>#REF!</formula>
    </cfRule>
  </conditionalFormatting>
  <dataValidations count="4">
    <dataValidation type="whole" operator="lessThanOrEqual" allowBlank="1" showInputMessage="1" showErrorMessage="1" sqref="AE5:AE21 M5:M21 S5:S21 J5:J21">
      <formula1>H5</formula1>
    </dataValidation>
    <dataValidation type="whole" operator="lessThanOrEqual" showInputMessage="1" showErrorMessage="1" sqref="AG3:IV65536">
      <formula1>AE3</formula1>
    </dataValidation>
    <dataValidation operator="lessThanOrEqual" showInputMessage="1" showErrorMessage="1" sqref="AG1:IV2"/>
    <dataValidation type="whole" operator="lessThanOrEqual" allowBlank="1" showInputMessage="1" showErrorMessage="1" sqref="Y5:Y21">
      <formula1>W9</formula1>
    </dataValidation>
  </dataValidations>
  <printOptions horizontalCentered="1" verticalCentered="1"/>
  <pageMargins left="0.59055118110236227" right="0.59055118110236227" top="0.23622047244094491" bottom="0.47244094488188981" header="0" footer="0.19685039370078741"/>
  <pageSetup paperSize="9" scale="95" orientation="landscape" r:id="rId6"/>
  <headerFooter alignWithMargins="0"/>
  <ignoredErrors>
    <ignoredError sqref="I7:N7 I10:AC10 I8 K8:N8 R7:Z7 R8:V8 I14:AC15 I13:R13 T13:AC13 R5 X5:Z5 X8:Z8 I9:Z9 I12:N12 I5:N5 I6:N6 R6:Z6 I19:AC20 I17 K17:AC17 P12:AB12 T5 I18:X18 Z18:AC18 I11 K11:AC11 J16:AC16" unlockedFormula="1"/>
  </ignoredErrors>
  <drawing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5"/>
  <sheetViews>
    <sheetView showZeros="0" topLeftCell="E1" zoomScaleNormal="100" workbookViewId="0">
      <selection activeCell="F3" sqref="F3:H3"/>
    </sheetView>
  </sheetViews>
  <sheetFormatPr defaultRowHeight="13.5"/>
  <cols>
    <col min="1" max="3" width="8" style="275" hidden="1" customWidth="1"/>
    <col min="4" max="4" width="11.75" style="275" hidden="1" customWidth="1"/>
    <col min="5" max="5" width="1.875" style="275" customWidth="1"/>
    <col min="6" max="6" width="9.625" style="337" customWidth="1"/>
    <col min="7" max="7" width="2.125" style="338" customWidth="1"/>
    <col min="8" max="8" width="7.125" style="337" customWidth="1"/>
    <col min="9" max="9" width="0.375" style="275" customWidth="1"/>
    <col min="10" max="10" width="7.625" style="275" customWidth="1"/>
    <col min="11" max="11" width="6.625" style="275" hidden="1" customWidth="1"/>
    <col min="12" max="12" width="0.375" style="275" hidden="1" customWidth="1"/>
    <col min="13" max="13" width="8" style="275" hidden="1" customWidth="1"/>
    <col min="14" max="14" width="0.875" style="275" customWidth="1"/>
    <col min="15" max="15" width="8.875" style="275" customWidth="1"/>
    <col min="16" max="16" width="2.125" style="275" customWidth="1"/>
    <col min="17" max="17" width="6.625" style="275" customWidth="1"/>
    <col min="18" max="18" width="0.375" style="275" customWidth="1"/>
    <col min="19" max="19" width="7.125" style="275" customWidth="1"/>
    <col min="20" max="20" width="0.5" style="275" customWidth="1"/>
    <col min="21" max="21" width="8.875" style="275" customWidth="1"/>
    <col min="22" max="22" width="2.125" style="275" customWidth="1"/>
    <col min="23" max="23" width="6.125" style="275" customWidth="1"/>
    <col min="24" max="24" width="0.375" style="275" customWidth="1"/>
    <col min="25" max="25" width="7.125" style="275" customWidth="1"/>
    <col min="26" max="26" width="0.375" style="275" customWidth="1"/>
    <col min="27" max="27" width="8.875" style="275" customWidth="1"/>
    <col min="28" max="28" width="2.125" style="275" customWidth="1"/>
    <col min="29" max="29" width="6.125" style="275" customWidth="1"/>
    <col min="30" max="30" width="0.375" style="275" customWidth="1"/>
    <col min="31" max="31" width="7.125" style="275" customWidth="1"/>
    <col min="32" max="32" width="18.5" style="275" customWidth="1"/>
    <col min="33" max="16384" width="9" style="275"/>
  </cols>
  <sheetData>
    <row r="1" spans="1:32" ht="30" customHeight="1">
      <c r="E1" s="276" t="s">
        <v>0</v>
      </c>
      <c r="F1" s="378"/>
      <c r="G1" s="589"/>
      <c r="H1" s="589"/>
      <c r="I1" s="589"/>
      <c r="J1" s="589"/>
      <c r="K1" s="589"/>
      <c r="L1" s="630"/>
      <c r="M1" s="278" t="s">
        <v>1</v>
      </c>
      <c r="N1" s="472"/>
      <c r="O1" s="593" t="s">
        <v>83</v>
      </c>
      <c r="P1" s="593"/>
      <c r="Q1" s="593"/>
      <c r="R1" s="593"/>
      <c r="S1" s="593"/>
      <c r="T1" s="593"/>
      <c r="U1" s="593"/>
      <c r="V1" s="593"/>
      <c r="W1" s="594"/>
      <c r="X1" s="278" t="s">
        <v>2</v>
      </c>
      <c r="Y1" s="279"/>
      <c r="Z1" s="279"/>
      <c r="AA1" s="584"/>
      <c r="AB1" s="584"/>
      <c r="AC1" s="584"/>
      <c r="AD1" s="584"/>
      <c r="AE1" s="585"/>
      <c r="AF1" s="280" t="s">
        <v>3</v>
      </c>
    </row>
    <row r="2" spans="1:32" ht="30" customHeight="1">
      <c r="E2" s="281"/>
      <c r="F2" s="282"/>
      <c r="G2" s="590"/>
      <c r="H2" s="590"/>
      <c r="I2" s="590"/>
      <c r="J2" s="590"/>
      <c r="K2" s="590"/>
      <c r="L2" s="631"/>
      <c r="M2" s="278" t="s">
        <v>4</v>
      </c>
      <c r="N2" s="472"/>
      <c r="O2" s="593" t="s">
        <v>84</v>
      </c>
      <c r="P2" s="593"/>
      <c r="Q2" s="593"/>
      <c r="R2" s="593"/>
      <c r="S2" s="593"/>
      <c r="T2" s="593"/>
      <c r="U2" s="593"/>
      <c r="V2" s="593"/>
      <c r="W2" s="594"/>
      <c r="X2" s="278" t="s">
        <v>5</v>
      </c>
      <c r="Y2" s="279"/>
      <c r="Z2" s="279"/>
      <c r="AA2" s="636">
        <f>SUM(J34,M34,S34,Y34,AE34)</f>
        <v>0</v>
      </c>
      <c r="AB2" s="636"/>
      <c r="AC2" s="636"/>
      <c r="AD2" s="279"/>
      <c r="AE2" s="283" t="s">
        <v>6</v>
      </c>
      <c r="AF2" s="284"/>
    </row>
    <row r="3" spans="1:32" ht="24.95" customHeight="1" thickBot="1">
      <c r="F3" s="629" t="s">
        <v>48</v>
      </c>
      <c r="G3" s="629"/>
      <c r="H3" s="629"/>
      <c r="I3" s="285"/>
      <c r="J3" s="285"/>
      <c r="K3" s="379" t="s">
        <v>7</v>
      </c>
      <c r="L3" s="380"/>
      <c r="N3" s="380"/>
      <c r="O3" s="381">
        <f>H34+Q34+W34+AC34</f>
        <v>34900</v>
      </c>
      <c r="Q3" s="288" t="s">
        <v>6</v>
      </c>
    </row>
    <row r="4" spans="1:32" ht="15.6" customHeight="1">
      <c r="E4" s="591" t="s">
        <v>8</v>
      </c>
      <c r="F4" s="592"/>
      <c r="G4" s="592"/>
      <c r="H4" s="592"/>
      <c r="I4" s="635"/>
      <c r="J4" s="289" t="s">
        <v>9</v>
      </c>
      <c r="K4" s="637" t="s">
        <v>10</v>
      </c>
      <c r="L4" s="634"/>
      <c r="M4" s="290" t="s">
        <v>9</v>
      </c>
      <c r="N4" s="632" t="s">
        <v>11</v>
      </c>
      <c r="O4" s="633"/>
      <c r="P4" s="633"/>
      <c r="Q4" s="633"/>
      <c r="R4" s="634"/>
      <c r="S4" s="290"/>
      <c r="T4" s="632" t="s">
        <v>12</v>
      </c>
      <c r="U4" s="633"/>
      <c r="V4" s="633"/>
      <c r="W4" s="633"/>
      <c r="X4" s="634"/>
      <c r="Y4" s="290" t="s">
        <v>9</v>
      </c>
      <c r="Z4" s="632" t="s">
        <v>13</v>
      </c>
      <c r="AA4" s="633"/>
      <c r="AB4" s="633"/>
      <c r="AC4" s="633"/>
      <c r="AD4" s="634"/>
      <c r="AE4" s="290" t="s">
        <v>9</v>
      </c>
      <c r="AF4" s="382" t="s">
        <v>40</v>
      </c>
    </row>
    <row r="5" spans="1:32" ht="15.6" customHeight="1">
      <c r="A5" s="275">
        <v>230110102100</v>
      </c>
      <c r="B5" s="275">
        <v>230110202201</v>
      </c>
      <c r="C5" s="275">
        <v>230110302301</v>
      </c>
      <c r="D5" s="383">
        <v>230110402501</v>
      </c>
      <c r="E5" s="384"/>
      <c r="F5" s="252" t="s">
        <v>208</v>
      </c>
      <c r="G5" s="182" t="s">
        <v>119</v>
      </c>
      <c r="H5" s="207">
        <v>1100</v>
      </c>
      <c r="I5" s="261"/>
      <c r="J5" s="255"/>
      <c r="K5" s="256"/>
      <c r="L5" s="211"/>
      <c r="M5" s="212"/>
      <c r="N5" s="257"/>
      <c r="O5" s="385" t="s">
        <v>224</v>
      </c>
      <c r="P5" s="189" t="s">
        <v>105</v>
      </c>
      <c r="Q5" s="207">
        <v>650</v>
      </c>
      <c r="R5" s="211"/>
      <c r="S5" s="212"/>
      <c r="T5" s="213"/>
      <c r="U5" s="209"/>
      <c r="V5" s="214" t="s">
        <v>105</v>
      </c>
      <c r="W5" s="210"/>
      <c r="X5" s="211"/>
      <c r="Y5" s="212"/>
      <c r="Z5" s="213">
        <v>230110402501</v>
      </c>
      <c r="AA5" s="209" t="s">
        <v>225</v>
      </c>
      <c r="AB5" s="214" t="s">
        <v>105</v>
      </c>
      <c r="AC5" s="210">
        <v>650</v>
      </c>
      <c r="AD5" s="211"/>
      <c r="AE5" s="212"/>
      <c r="AF5" s="499" t="s">
        <v>90</v>
      </c>
    </row>
    <row r="6" spans="1:32" ht="15.6" customHeight="1">
      <c r="A6" s="275">
        <v>230110102101</v>
      </c>
      <c r="B6" s="275">
        <v>230110202202</v>
      </c>
      <c r="C6" s="275">
        <v>230110302302</v>
      </c>
      <c r="D6" s="383">
        <v>230110402502</v>
      </c>
      <c r="E6" s="386"/>
      <c r="F6" s="387" t="s">
        <v>209</v>
      </c>
      <c r="G6" s="537" t="s">
        <v>421</v>
      </c>
      <c r="H6" s="207">
        <v>1550</v>
      </c>
      <c r="I6" s="261"/>
      <c r="J6" s="262"/>
      <c r="K6" s="256"/>
      <c r="L6" s="215"/>
      <c r="M6" s="216"/>
      <c r="N6" s="256">
        <v>230110202201</v>
      </c>
      <c r="O6" s="206" t="s">
        <v>225</v>
      </c>
      <c r="P6" s="189" t="s">
        <v>105</v>
      </c>
      <c r="Q6" s="207">
        <v>1250</v>
      </c>
      <c r="R6" s="215"/>
      <c r="S6" s="216"/>
      <c r="T6" s="217">
        <v>230110302301</v>
      </c>
      <c r="U6" s="206"/>
      <c r="V6" s="182"/>
      <c r="W6" s="207"/>
      <c r="X6" s="215"/>
      <c r="Y6" s="216"/>
      <c r="Z6" s="217">
        <v>230110402501</v>
      </c>
      <c r="AA6" s="206" t="s">
        <v>226</v>
      </c>
      <c r="AB6" s="182" t="s">
        <v>105</v>
      </c>
      <c r="AC6" s="208">
        <v>550</v>
      </c>
      <c r="AD6" s="215"/>
      <c r="AE6" s="216"/>
      <c r="AF6" s="496" t="s">
        <v>413</v>
      </c>
    </row>
    <row r="7" spans="1:32" ht="15.6" customHeight="1">
      <c r="A7" s="275">
        <v>230110102102</v>
      </c>
      <c r="B7" s="275">
        <v>230110202204</v>
      </c>
      <c r="C7" s="275">
        <v>230110302303</v>
      </c>
      <c r="D7" s="383">
        <v>230110402503</v>
      </c>
      <c r="E7" s="386"/>
      <c r="F7" s="252" t="s">
        <v>210</v>
      </c>
      <c r="G7" s="537" t="s">
        <v>421</v>
      </c>
      <c r="H7" s="207">
        <v>1500</v>
      </c>
      <c r="I7" s="261"/>
      <c r="J7" s="262"/>
      <c r="K7" s="256"/>
      <c r="L7" s="215"/>
      <c r="M7" s="216"/>
      <c r="N7" s="256">
        <v>230110202201</v>
      </c>
      <c r="O7" s="206" t="s">
        <v>218</v>
      </c>
      <c r="P7" s="189" t="s">
        <v>105</v>
      </c>
      <c r="Q7" s="208">
        <v>2150</v>
      </c>
      <c r="R7" s="215"/>
      <c r="S7" s="216"/>
      <c r="T7" s="217">
        <v>230110302301</v>
      </c>
      <c r="U7" s="206"/>
      <c r="V7" s="182"/>
      <c r="W7" s="208"/>
      <c r="X7" s="215"/>
      <c r="Y7" s="216"/>
      <c r="Z7" s="217">
        <v>230110402501</v>
      </c>
      <c r="AA7" s="507" t="s">
        <v>401</v>
      </c>
      <c r="AB7" s="182" t="s">
        <v>105</v>
      </c>
      <c r="AC7" s="208">
        <v>750</v>
      </c>
      <c r="AD7" s="215"/>
      <c r="AE7" s="216"/>
      <c r="AF7" s="495" t="s">
        <v>102</v>
      </c>
    </row>
    <row r="8" spans="1:32" ht="15.6" customHeight="1">
      <c r="A8" s="275">
        <v>230110102103</v>
      </c>
      <c r="B8" s="275">
        <v>230110202205</v>
      </c>
      <c r="C8" s="275">
        <v>230110302304</v>
      </c>
      <c r="D8" s="383">
        <v>230110402504</v>
      </c>
      <c r="E8" s="386"/>
      <c r="F8" s="252" t="s">
        <v>211</v>
      </c>
      <c r="G8" s="537" t="s">
        <v>421</v>
      </c>
      <c r="H8" s="207">
        <v>2100</v>
      </c>
      <c r="I8" s="261"/>
      <c r="J8" s="262"/>
      <c r="K8" s="256"/>
      <c r="L8" s="215"/>
      <c r="M8" s="216"/>
      <c r="N8" s="256">
        <v>230110202201</v>
      </c>
      <c r="O8" s="206" t="s">
        <v>212</v>
      </c>
      <c r="P8" s="189" t="s">
        <v>105</v>
      </c>
      <c r="Q8" s="208">
        <v>1100</v>
      </c>
      <c r="R8" s="215"/>
      <c r="S8" s="216"/>
      <c r="T8" s="217">
        <v>230110302301</v>
      </c>
      <c r="U8" s="206"/>
      <c r="V8" s="182"/>
      <c r="W8" s="208"/>
      <c r="X8" s="215"/>
      <c r="Y8" s="216"/>
      <c r="Z8" s="217">
        <v>230110402501</v>
      </c>
      <c r="AA8" s="388" t="s">
        <v>361</v>
      </c>
      <c r="AB8" s="182" t="s">
        <v>105</v>
      </c>
      <c r="AC8" s="208">
        <v>500</v>
      </c>
      <c r="AD8" s="215"/>
      <c r="AE8" s="216"/>
      <c r="AF8" s="500"/>
    </row>
    <row r="9" spans="1:32" ht="15.6" customHeight="1">
      <c r="A9" s="275">
        <v>230110102104</v>
      </c>
      <c r="C9" s="275">
        <v>230110302305</v>
      </c>
      <c r="D9" s="383"/>
      <c r="E9" s="386"/>
      <c r="F9" s="520" t="s">
        <v>212</v>
      </c>
      <c r="G9" s="537" t="s">
        <v>421</v>
      </c>
      <c r="H9" s="207">
        <v>1850</v>
      </c>
      <c r="I9" s="261"/>
      <c r="J9" s="262"/>
      <c r="K9" s="256"/>
      <c r="L9" s="215"/>
      <c r="M9" s="216"/>
      <c r="N9" s="256">
        <v>230110202201</v>
      </c>
      <c r="O9" s="206"/>
      <c r="P9" s="189"/>
      <c r="Q9" s="208"/>
      <c r="R9" s="215"/>
      <c r="S9" s="216"/>
      <c r="T9" s="217">
        <v>230110302301</v>
      </c>
      <c r="U9" s="206"/>
      <c r="V9" s="182"/>
      <c r="W9" s="208"/>
      <c r="X9" s="215"/>
      <c r="Y9" s="216"/>
      <c r="Z9" s="217">
        <v>230110402501</v>
      </c>
      <c r="AA9" s="206"/>
      <c r="AB9" s="182"/>
      <c r="AC9" s="208"/>
      <c r="AD9" s="215"/>
      <c r="AE9" s="216"/>
      <c r="AF9" s="300"/>
    </row>
    <row r="10" spans="1:32" ht="15.6" customHeight="1">
      <c r="A10" s="275">
        <v>230110102105</v>
      </c>
      <c r="C10" s="275">
        <v>230110302306</v>
      </c>
      <c r="D10" s="383"/>
      <c r="E10" s="293" t="s">
        <v>362</v>
      </c>
      <c r="F10" s="520" t="s">
        <v>213</v>
      </c>
      <c r="G10" s="537" t="s">
        <v>421</v>
      </c>
      <c r="H10" s="207">
        <v>1350</v>
      </c>
      <c r="I10" s="261"/>
      <c r="J10" s="262"/>
      <c r="K10" s="256"/>
      <c r="L10" s="215"/>
      <c r="M10" s="216"/>
      <c r="N10" s="256">
        <v>230110202201</v>
      </c>
      <c r="O10" s="206"/>
      <c r="P10" s="189"/>
      <c r="Q10" s="208"/>
      <c r="R10" s="215"/>
      <c r="S10" s="216"/>
      <c r="T10" s="217">
        <v>230110302301</v>
      </c>
      <c r="U10" s="206"/>
      <c r="V10" s="182"/>
      <c r="W10" s="208"/>
      <c r="X10" s="215"/>
      <c r="Y10" s="216"/>
      <c r="Z10" s="217">
        <v>230110402501</v>
      </c>
      <c r="AA10" s="206"/>
      <c r="AB10" s="182"/>
      <c r="AC10" s="208"/>
      <c r="AD10" s="215"/>
      <c r="AE10" s="216"/>
      <c r="AF10" s="300"/>
    </row>
    <row r="11" spans="1:32" ht="15.6" customHeight="1">
      <c r="A11" s="275">
        <v>230110102106</v>
      </c>
      <c r="D11" s="383"/>
      <c r="E11" s="293" t="s">
        <v>360</v>
      </c>
      <c r="F11" s="520" t="s">
        <v>214</v>
      </c>
      <c r="G11" s="537" t="s">
        <v>421</v>
      </c>
      <c r="H11" s="207">
        <v>1750</v>
      </c>
      <c r="I11" s="261"/>
      <c r="J11" s="262"/>
      <c r="K11" s="256"/>
      <c r="L11" s="215"/>
      <c r="M11" s="216"/>
      <c r="N11" s="256">
        <v>230110202201</v>
      </c>
      <c r="O11" s="206"/>
      <c r="P11" s="189"/>
      <c r="Q11" s="208"/>
      <c r="R11" s="215"/>
      <c r="S11" s="216"/>
      <c r="T11" s="217"/>
      <c r="U11" s="206"/>
      <c r="V11" s="182"/>
      <c r="W11" s="208"/>
      <c r="X11" s="215"/>
      <c r="Y11" s="216"/>
      <c r="Z11" s="217"/>
      <c r="AA11" s="206"/>
      <c r="AB11" s="182"/>
      <c r="AC11" s="208"/>
      <c r="AD11" s="215"/>
      <c r="AE11" s="216"/>
      <c r="AF11" s="264"/>
    </row>
    <row r="12" spans="1:32" ht="15.6" customHeight="1">
      <c r="A12" s="275">
        <v>230110102107</v>
      </c>
      <c r="D12" s="383"/>
      <c r="E12" s="293"/>
      <c r="F12" s="520" t="s">
        <v>215</v>
      </c>
      <c r="G12" s="537" t="s">
        <v>421</v>
      </c>
      <c r="H12" s="207">
        <v>1300</v>
      </c>
      <c r="I12" s="261"/>
      <c r="J12" s="262"/>
      <c r="K12" s="256"/>
      <c r="L12" s="215"/>
      <c r="M12" s="216"/>
      <c r="N12" s="256">
        <v>230110202201</v>
      </c>
      <c r="O12" s="206"/>
      <c r="P12" s="189"/>
      <c r="Q12" s="208"/>
      <c r="R12" s="215"/>
      <c r="S12" s="216"/>
      <c r="T12" s="217"/>
      <c r="U12" s="206"/>
      <c r="V12" s="182"/>
      <c r="W12" s="208"/>
      <c r="X12" s="215"/>
      <c r="Y12" s="216"/>
      <c r="Z12" s="217"/>
      <c r="AA12" s="206"/>
      <c r="AB12" s="182"/>
      <c r="AC12" s="208"/>
      <c r="AD12" s="215"/>
      <c r="AE12" s="216"/>
      <c r="AF12" s="264"/>
    </row>
    <row r="13" spans="1:32" ht="15.6" customHeight="1">
      <c r="A13" s="275">
        <v>230110102108</v>
      </c>
      <c r="D13" s="383"/>
      <c r="E13" s="386"/>
      <c r="F13" s="520" t="s">
        <v>216</v>
      </c>
      <c r="G13" s="537" t="s">
        <v>421</v>
      </c>
      <c r="H13" s="207">
        <v>1450</v>
      </c>
      <c r="I13" s="261"/>
      <c r="J13" s="262"/>
      <c r="K13" s="256"/>
      <c r="L13" s="215"/>
      <c r="M13" s="216"/>
      <c r="N13" s="256">
        <v>230110202201</v>
      </c>
      <c r="O13" s="206"/>
      <c r="P13" s="189"/>
      <c r="Q13" s="208"/>
      <c r="R13" s="215"/>
      <c r="S13" s="216"/>
      <c r="T13" s="217"/>
      <c r="U13" s="206"/>
      <c r="V13" s="182"/>
      <c r="W13" s="208"/>
      <c r="X13" s="215"/>
      <c r="Y13" s="216"/>
      <c r="Z13" s="217"/>
      <c r="AA13" s="206"/>
      <c r="AB13" s="182"/>
      <c r="AC13" s="208"/>
      <c r="AD13" s="215"/>
      <c r="AE13" s="216"/>
      <c r="AF13" s="496" t="s">
        <v>435</v>
      </c>
    </row>
    <row r="14" spans="1:32">
      <c r="A14" s="275">
        <v>230110102109</v>
      </c>
      <c r="D14" s="383"/>
      <c r="E14" s="386"/>
      <c r="F14" s="520" t="s">
        <v>217</v>
      </c>
      <c r="G14" s="537" t="s">
        <v>421</v>
      </c>
      <c r="H14" s="207">
        <v>1400</v>
      </c>
      <c r="I14" s="261"/>
      <c r="J14" s="262"/>
      <c r="K14" s="256"/>
      <c r="L14" s="215"/>
      <c r="M14" s="216"/>
      <c r="N14" s="256">
        <v>230110202201</v>
      </c>
      <c r="O14" s="206"/>
      <c r="P14" s="189"/>
      <c r="Q14" s="208"/>
      <c r="R14" s="215"/>
      <c r="S14" s="216"/>
      <c r="T14" s="217"/>
      <c r="U14" s="206"/>
      <c r="V14" s="182"/>
      <c r="W14" s="208"/>
      <c r="X14" s="215"/>
      <c r="Y14" s="216"/>
      <c r="Z14" s="217"/>
      <c r="AA14" s="206"/>
      <c r="AB14" s="182"/>
      <c r="AC14" s="208"/>
      <c r="AD14" s="215"/>
      <c r="AE14" s="216"/>
      <c r="AF14" s="496" t="s">
        <v>414</v>
      </c>
    </row>
    <row r="15" spans="1:32" ht="15.6" customHeight="1">
      <c r="A15" s="275">
        <v>230110102110</v>
      </c>
      <c r="D15" s="383"/>
      <c r="E15" s="386"/>
      <c r="F15" s="520" t="s">
        <v>218</v>
      </c>
      <c r="G15" s="537" t="s">
        <v>421</v>
      </c>
      <c r="H15" s="207">
        <v>2050</v>
      </c>
      <c r="I15" s="261"/>
      <c r="J15" s="262"/>
      <c r="K15" s="256"/>
      <c r="L15" s="215"/>
      <c r="M15" s="216"/>
      <c r="N15" s="256">
        <v>230110202201</v>
      </c>
      <c r="O15" s="206"/>
      <c r="P15" s="189"/>
      <c r="Q15" s="208"/>
      <c r="R15" s="215"/>
      <c r="S15" s="216"/>
      <c r="T15" s="217"/>
      <c r="U15" s="206"/>
      <c r="V15" s="182"/>
      <c r="W15" s="208"/>
      <c r="X15" s="215"/>
      <c r="Y15" s="216"/>
      <c r="Z15" s="217"/>
      <c r="AA15" s="206"/>
      <c r="AB15" s="182"/>
      <c r="AC15" s="208"/>
      <c r="AD15" s="215"/>
      <c r="AE15" s="216"/>
      <c r="AF15" s="496"/>
    </row>
    <row r="16" spans="1:32" ht="15.6" customHeight="1">
      <c r="A16" s="275">
        <v>230110102111</v>
      </c>
      <c r="D16" s="383"/>
      <c r="E16" s="386"/>
      <c r="F16" s="520" t="s">
        <v>219</v>
      </c>
      <c r="G16" s="537" t="s">
        <v>421</v>
      </c>
      <c r="H16" s="207">
        <v>700</v>
      </c>
      <c r="I16" s="261"/>
      <c r="J16" s="262"/>
      <c r="K16" s="256"/>
      <c r="L16" s="215"/>
      <c r="M16" s="216"/>
      <c r="N16" s="256">
        <v>230110202201</v>
      </c>
      <c r="O16" s="206"/>
      <c r="P16" s="189"/>
      <c r="Q16" s="208"/>
      <c r="R16" s="215"/>
      <c r="S16" s="216"/>
      <c r="T16" s="217"/>
      <c r="U16" s="206"/>
      <c r="V16" s="182"/>
      <c r="W16" s="208"/>
      <c r="X16" s="215"/>
      <c r="Y16" s="216"/>
      <c r="Z16" s="217"/>
      <c r="AA16" s="206"/>
      <c r="AB16" s="182"/>
      <c r="AC16" s="208"/>
      <c r="AD16" s="215"/>
      <c r="AE16" s="216"/>
      <c r="AF16" s="300"/>
    </row>
    <row r="17" spans="1:37" ht="15.6" customHeight="1">
      <c r="A17" s="275">
        <v>230110102112</v>
      </c>
      <c r="D17" s="383"/>
      <c r="E17" s="386"/>
      <c r="F17" s="520" t="s">
        <v>220</v>
      </c>
      <c r="G17" s="182" t="s">
        <v>119</v>
      </c>
      <c r="H17" s="207">
        <v>1700</v>
      </c>
      <c r="I17" s="261"/>
      <c r="J17" s="262"/>
      <c r="K17" s="256"/>
      <c r="L17" s="215"/>
      <c r="M17" s="216"/>
      <c r="N17" s="256">
        <v>230110202201</v>
      </c>
      <c r="O17" s="206"/>
      <c r="P17" s="189"/>
      <c r="Q17" s="208"/>
      <c r="R17" s="215"/>
      <c r="S17" s="216"/>
      <c r="T17" s="217"/>
      <c r="U17" s="206"/>
      <c r="V17" s="182"/>
      <c r="W17" s="208"/>
      <c r="X17" s="215"/>
      <c r="Y17" s="216"/>
      <c r="Z17" s="217"/>
      <c r="AA17" s="206"/>
      <c r="AB17" s="182"/>
      <c r="AC17" s="208"/>
      <c r="AD17" s="215"/>
      <c r="AE17" s="216"/>
      <c r="AF17" s="264"/>
    </row>
    <row r="18" spans="1:37" ht="15.6" customHeight="1">
      <c r="A18" s="275">
        <v>230110102113</v>
      </c>
      <c r="D18" s="383"/>
      <c r="E18" s="293" t="s">
        <v>363</v>
      </c>
      <c r="F18" s="520" t="s">
        <v>221</v>
      </c>
      <c r="G18" s="537" t="s">
        <v>421</v>
      </c>
      <c r="H18" s="207">
        <v>2150</v>
      </c>
      <c r="I18" s="261"/>
      <c r="J18" s="262"/>
      <c r="K18" s="256"/>
      <c r="L18" s="215"/>
      <c r="M18" s="216"/>
      <c r="N18" s="256">
        <v>230110202201</v>
      </c>
      <c r="O18" s="206"/>
      <c r="P18" s="189"/>
      <c r="Q18" s="208"/>
      <c r="R18" s="215"/>
      <c r="S18" s="216"/>
      <c r="T18" s="217"/>
      <c r="U18" s="206"/>
      <c r="V18" s="182"/>
      <c r="W18" s="208"/>
      <c r="X18" s="215"/>
      <c r="Y18" s="216"/>
      <c r="Z18" s="217"/>
      <c r="AA18" s="206"/>
      <c r="AB18" s="182"/>
      <c r="AC18" s="208"/>
      <c r="AD18" s="215"/>
      <c r="AE18" s="216"/>
      <c r="AF18" s="264"/>
      <c r="AK18" s="552"/>
    </row>
    <row r="19" spans="1:37" ht="15.6" customHeight="1">
      <c r="A19" s="275">
        <v>230110102114</v>
      </c>
      <c r="D19" s="383"/>
      <c r="E19" s="293" t="s">
        <v>364</v>
      </c>
      <c r="F19" s="520" t="s">
        <v>222</v>
      </c>
      <c r="G19" s="537" t="s">
        <v>421</v>
      </c>
      <c r="H19" s="207">
        <v>3300</v>
      </c>
      <c r="I19" s="261"/>
      <c r="J19" s="262"/>
      <c r="K19" s="256"/>
      <c r="L19" s="215"/>
      <c r="M19" s="216"/>
      <c r="N19" s="256">
        <v>230110202201</v>
      </c>
      <c r="O19" s="206"/>
      <c r="P19" s="189"/>
      <c r="Q19" s="208"/>
      <c r="R19" s="215"/>
      <c r="S19" s="216"/>
      <c r="T19" s="217"/>
      <c r="U19" s="206"/>
      <c r="V19" s="182"/>
      <c r="W19" s="208"/>
      <c r="X19" s="215"/>
      <c r="Y19" s="216"/>
      <c r="Z19" s="217"/>
      <c r="AA19" s="206"/>
      <c r="AB19" s="182"/>
      <c r="AC19" s="208"/>
      <c r="AD19" s="215"/>
      <c r="AE19" s="216"/>
      <c r="AF19" s="264"/>
    </row>
    <row r="20" spans="1:37" ht="15.6" customHeight="1">
      <c r="A20" s="275">
        <v>230110102115</v>
      </c>
      <c r="D20" s="383"/>
      <c r="E20" s="293" t="s">
        <v>444</v>
      </c>
      <c r="F20" s="520" t="s">
        <v>223</v>
      </c>
      <c r="G20" s="537" t="s">
        <v>421</v>
      </c>
      <c r="H20" s="207">
        <v>2050</v>
      </c>
      <c r="I20" s="261"/>
      <c r="J20" s="262"/>
      <c r="K20" s="256"/>
      <c r="L20" s="215"/>
      <c r="M20" s="216"/>
      <c r="N20" s="256">
        <v>230110202201</v>
      </c>
      <c r="O20" s="206"/>
      <c r="P20" s="189"/>
      <c r="Q20" s="208"/>
      <c r="R20" s="215"/>
      <c r="S20" s="216"/>
      <c r="T20" s="217"/>
      <c r="U20" s="206"/>
      <c r="V20" s="182"/>
      <c r="W20" s="208"/>
      <c r="X20" s="215"/>
      <c r="Y20" s="216"/>
      <c r="Z20" s="217"/>
      <c r="AA20" s="206"/>
      <c r="AB20" s="182"/>
      <c r="AC20" s="208"/>
      <c r="AD20" s="215"/>
      <c r="AE20" s="216"/>
      <c r="AF20" s="264"/>
    </row>
    <row r="21" spans="1:37" ht="15.6" customHeight="1">
      <c r="A21" s="275">
        <v>230110102116</v>
      </c>
      <c r="D21" s="383"/>
      <c r="F21" s="541"/>
      <c r="G21" s="182"/>
      <c r="H21" s="207"/>
      <c r="I21" s="261"/>
      <c r="J21" s="262"/>
      <c r="K21" s="256"/>
      <c r="L21" s="215"/>
      <c r="M21" s="216"/>
      <c r="N21" s="256">
        <v>230110202201</v>
      </c>
      <c r="O21" s="206"/>
      <c r="P21" s="189"/>
      <c r="Q21" s="208"/>
      <c r="R21" s="215"/>
      <c r="S21" s="216"/>
      <c r="T21" s="217"/>
      <c r="U21" s="206"/>
      <c r="V21" s="182"/>
      <c r="W21" s="208"/>
      <c r="X21" s="215"/>
      <c r="Y21" s="216"/>
      <c r="Z21" s="217"/>
      <c r="AA21" s="206"/>
      <c r="AB21" s="182"/>
      <c r="AC21" s="208"/>
      <c r="AD21" s="215"/>
      <c r="AE21" s="216"/>
      <c r="AF21" s="264"/>
    </row>
    <row r="22" spans="1:37" ht="15.6" customHeight="1">
      <c r="A22" s="275">
        <v>230110102117</v>
      </c>
      <c r="D22" s="383"/>
      <c r="E22" s="293"/>
      <c r="F22" s="520"/>
      <c r="G22" s="182"/>
      <c r="H22" s="207"/>
      <c r="I22" s="261"/>
      <c r="J22" s="262"/>
      <c r="K22" s="256"/>
      <c r="L22" s="215"/>
      <c r="M22" s="216"/>
      <c r="N22" s="256">
        <v>230110202201</v>
      </c>
      <c r="O22" s="206"/>
      <c r="P22" s="189"/>
      <c r="Q22" s="208"/>
      <c r="R22" s="215"/>
      <c r="S22" s="216"/>
      <c r="T22" s="217"/>
      <c r="U22" s="206"/>
      <c r="V22" s="182"/>
      <c r="W22" s="208"/>
      <c r="X22" s="215"/>
      <c r="Y22" s="216"/>
      <c r="Z22" s="217"/>
      <c r="AA22" s="206"/>
      <c r="AB22" s="182"/>
      <c r="AC22" s="208"/>
      <c r="AD22" s="215"/>
      <c r="AE22" s="216"/>
      <c r="AF22" s="264"/>
    </row>
    <row r="23" spans="1:37" ht="15.6" customHeight="1">
      <c r="A23" s="275">
        <v>230110102118</v>
      </c>
      <c r="D23" s="383"/>
      <c r="E23" s="293"/>
      <c r="F23" s="252"/>
      <c r="G23" s="182"/>
      <c r="H23" s="207"/>
      <c r="I23" s="261"/>
      <c r="J23" s="262"/>
      <c r="K23" s="256"/>
      <c r="L23" s="215"/>
      <c r="M23" s="216"/>
      <c r="N23" s="256">
        <v>230110202201</v>
      </c>
      <c r="O23" s="206"/>
      <c r="P23" s="189"/>
      <c r="Q23" s="208"/>
      <c r="R23" s="215"/>
      <c r="S23" s="216"/>
      <c r="T23" s="217"/>
      <c r="U23" s="206"/>
      <c r="V23" s="182"/>
      <c r="W23" s="208"/>
      <c r="X23" s="215"/>
      <c r="Y23" s="216"/>
      <c r="Z23" s="217"/>
      <c r="AA23" s="206"/>
      <c r="AB23" s="182"/>
      <c r="AC23" s="208"/>
      <c r="AD23" s="215"/>
      <c r="AE23" s="216"/>
      <c r="AF23" s="300" t="s">
        <v>475</v>
      </c>
    </row>
    <row r="24" spans="1:37" ht="15.6" customHeight="1">
      <c r="A24" s="275">
        <v>230110102119</v>
      </c>
      <c r="D24" s="383"/>
      <c r="E24" s="293"/>
      <c r="F24" s="252"/>
      <c r="G24" s="182"/>
      <c r="H24" s="207"/>
      <c r="I24" s="261"/>
      <c r="J24" s="262"/>
      <c r="K24" s="256"/>
      <c r="L24" s="215"/>
      <c r="M24" s="216"/>
      <c r="N24" s="256">
        <v>230110202201</v>
      </c>
      <c r="O24" s="206"/>
      <c r="P24" s="189"/>
      <c r="Q24" s="208"/>
      <c r="R24" s="215"/>
      <c r="S24" s="216"/>
      <c r="T24" s="217"/>
      <c r="U24" s="206"/>
      <c r="V24" s="182"/>
      <c r="W24" s="208"/>
      <c r="X24" s="215"/>
      <c r="Y24" s="216"/>
      <c r="Z24" s="217"/>
      <c r="AA24" s="206"/>
      <c r="AB24" s="182"/>
      <c r="AC24" s="208"/>
      <c r="AD24" s="215"/>
      <c r="AE24" s="216"/>
      <c r="AF24" s="502" t="s">
        <v>476</v>
      </c>
    </row>
    <row r="25" spans="1:37" ht="15.6" customHeight="1">
      <c r="E25" s="386"/>
      <c r="F25" s="252"/>
      <c r="G25" s="189"/>
      <c r="H25" s="207"/>
      <c r="I25" s="261"/>
      <c r="J25" s="262"/>
      <c r="K25" s="256"/>
      <c r="L25" s="215"/>
      <c r="M25" s="216"/>
      <c r="N25" s="217"/>
      <c r="O25" s="206"/>
      <c r="P25" s="189"/>
      <c r="Q25" s="208"/>
      <c r="R25" s="215"/>
      <c r="S25" s="216"/>
      <c r="T25" s="217"/>
      <c r="U25" s="206"/>
      <c r="V25" s="182"/>
      <c r="W25" s="208"/>
      <c r="X25" s="215"/>
      <c r="Y25" s="216"/>
      <c r="Z25" s="217"/>
      <c r="AA25" s="206"/>
      <c r="AB25" s="182"/>
      <c r="AC25" s="208"/>
      <c r="AD25" s="215"/>
      <c r="AE25" s="216"/>
      <c r="AF25" s="389" t="s">
        <v>477</v>
      </c>
    </row>
    <row r="26" spans="1:37" ht="15.6" customHeight="1">
      <c r="E26" s="386"/>
      <c r="F26" s="252"/>
      <c r="G26" s="189"/>
      <c r="H26" s="207"/>
      <c r="I26" s="261"/>
      <c r="J26" s="262"/>
      <c r="K26" s="256"/>
      <c r="L26" s="215"/>
      <c r="M26" s="216"/>
      <c r="N26" s="217"/>
      <c r="O26" s="206"/>
      <c r="P26" s="189"/>
      <c r="Q26" s="208"/>
      <c r="R26" s="215"/>
      <c r="S26" s="216"/>
      <c r="T26" s="217"/>
      <c r="U26" s="206"/>
      <c r="V26" s="182"/>
      <c r="W26" s="208"/>
      <c r="X26" s="215"/>
      <c r="Y26" s="216"/>
      <c r="Z26" s="217"/>
      <c r="AA26" s="206"/>
      <c r="AB26" s="182"/>
      <c r="AC26" s="208"/>
      <c r="AD26" s="215"/>
      <c r="AE26" s="216"/>
      <c r="AF26" s="389" t="s">
        <v>366</v>
      </c>
    </row>
    <row r="27" spans="1:37" ht="15.6" customHeight="1">
      <c r="E27" s="386"/>
      <c r="F27" s="252"/>
      <c r="G27" s="189"/>
      <c r="H27" s="207"/>
      <c r="I27" s="261"/>
      <c r="J27" s="262"/>
      <c r="K27" s="256"/>
      <c r="L27" s="215"/>
      <c r="M27" s="216"/>
      <c r="N27" s="217"/>
      <c r="O27" s="206"/>
      <c r="P27" s="189"/>
      <c r="Q27" s="208"/>
      <c r="R27" s="215"/>
      <c r="S27" s="216"/>
      <c r="T27" s="217"/>
      <c r="U27" s="206"/>
      <c r="V27" s="182"/>
      <c r="W27" s="208"/>
      <c r="X27" s="215"/>
      <c r="Y27" s="216"/>
      <c r="Z27" s="217"/>
      <c r="AA27" s="206"/>
      <c r="AB27" s="182"/>
      <c r="AC27" s="208"/>
      <c r="AD27" s="215"/>
      <c r="AE27" s="216"/>
      <c r="AF27" s="266"/>
    </row>
    <row r="28" spans="1:37" ht="15.6" customHeight="1">
      <c r="E28" s="386"/>
      <c r="F28" s="252"/>
      <c r="G28" s="189"/>
      <c r="H28" s="207"/>
      <c r="I28" s="261"/>
      <c r="J28" s="262"/>
      <c r="K28" s="256"/>
      <c r="L28" s="215"/>
      <c r="M28" s="216"/>
      <c r="N28" s="217"/>
      <c r="O28" s="206"/>
      <c r="P28" s="189"/>
      <c r="Q28" s="208"/>
      <c r="R28" s="215"/>
      <c r="S28" s="216"/>
      <c r="T28" s="217"/>
      <c r="U28" s="206"/>
      <c r="V28" s="182"/>
      <c r="W28" s="208"/>
      <c r="X28" s="215"/>
      <c r="Y28" s="216"/>
      <c r="Z28" s="217"/>
      <c r="AA28" s="206"/>
      <c r="AB28" s="182"/>
      <c r="AC28" s="208"/>
      <c r="AD28" s="215"/>
      <c r="AE28" s="216"/>
      <c r="AF28" s="266"/>
    </row>
    <row r="29" spans="1:37" ht="15.6" customHeight="1">
      <c r="E29" s="386"/>
      <c r="F29" s="252"/>
      <c r="G29" s="189"/>
      <c r="H29" s="207"/>
      <c r="I29" s="261"/>
      <c r="J29" s="262"/>
      <c r="K29" s="256"/>
      <c r="L29" s="215"/>
      <c r="M29" s="216"/>
      <c r="N29" s="217"/>
      <c r="O29" s="206"/>
      <c r="P29" s="189"/>
      <c r="Q29" s="208"/>
      <c r="R29" s="215"/>
      <c r="S29" s="216"/>
      <c r="T29" s="217"/>
      <c r="U29" s="206"/>
      <c r="V29" s="182"/>
      <c r="W29" s="208"/>
      <c r="X29" s="215"/>
      <c r="Y29" s="216"/>
      <c r="Z29" s="217"/>
      <c r="AA29" s="206"/>
      <c r="AB29" s="182"/>
      <c r="AC29" s="208"/>
      <c r="AD29" s="215"/>
      <c r="AE29" s="216"/>
      <c r="AF29" s="494"/>
    </row>
    <row r="30" spans="1:37" ht="15.6" customHeight="1">
      <c r="E30" s="386"/>
      <c r="F30" s="252"/>
      <c r="G30" s="189"/>
      <c r="H30" s="207"/>
      <c r="I30" s="261"/>
      <c r="J30" s="262"/>
      <c r="K30" s="256"/>
      <c r="L30" s="215"/>
      <c r="M30" s="216"/>
      <c r="N30" s="217"/>
      <c r="O30" s="206"/>
      <c r="P30" s="189"/>
      <c r="Q30" s="208"/>
      <c r="R30" s="215"/>
      <c r="S30" s="216"/>
      <c r="T30" s="217"/>
      <c r="U30" s="206"/>
      <c r="V30" s="182"/>
      <c r="W30" s="208"/>
      <c r="X30" s="215"/>
      <c r="Y30" s="216"/>
      <c r="Z30" s="217"/>
      <c r="AA30" s="206"/>
      <c r="AB30" s="182"/>
      <c r="AC30" s="208"/>
      <c r="AD30" s="215"/>
      <c r="AE30" s="216"/>
      <c r="AF30" s="266"/>
    </row>
    <row r="31" spans="1:37" ht="15.6" customHeight="1">
      <c r="E31" s="386"/>
      <c r="F31" s="252"/>
      <c r="G31" s="189"/>
      <c r="H31" s="207"/>
      <c r="I31" s="261"/>
      <c r="J31" s="262"/>
      <c r="K31" s="256"/>
      <c r="L31" s="215"/>
      <c r="M31" s="216"/>
      <c r="N31" s="217"/>
      <c r="O31" s="206"/>
      <c r="P31" s="189"/>
      <c r="Q31" s="208"/>
      <c r="R31" s="215"/>
      <c r="S31" s="216"/>
      <c r="T31" s="217"/>
      <c r="U31" s="206"/>
      <c r="V31" s="182"/>
      <c r="W31" s="208"/>
      <c r="X31" s="215"/>
      <c r="Y31" s="216"/>
      <c r="Z31" s="217"/>
      <c r="AA31" s="206"/>
      <c r="AB31" s="182"/>
      <c r="AC31" s="208"/>
      <c r="AD31" s="215"/>
      <c r="AE31" s="216"/>
      <c r="AF31" s="266"/>
    </row>
    <row r="32" spans="1:37" ht="15.6" customHeight="1">
      <c r="E32" s="386"/>
      <c r="F32" s="252"/>
      <c r="G32" s="189"/>
      <c r="H32" s="207"/>
      <c r="I32" s="261"/>
      <c r="J32" s="262"/>
      <c r="K32" s="256"/>
      <c r="L32" s="215"/>
      <c r="M32" s="216"/>
      <c r="N32" s="217"/>
      <c r="O32" s="206"/>
      <c r="P32" s="189"/>
      <c r="Q32" s="208"/>
      <c r="R32" s="215"/>
      <c r="S32" s="216"/>
      <c r="T32" s="217"/>
      <c r="U32" s="206"/>
      <c r="V32" s="182"/>
      <c r="W32" s="208"/>
      <c r="X32" s="215"/>
      <c r="Y32" s="216"/>
      <c r="Z32" s="217"/>
      <c r="AA32" s="206"/>
      <c r="AB32" s="182"/>
      <c r="AC32" s="208"/>
      <c r="AD32" s="215"/>
      <c r="AE32" s="216"/>
      <c r="AF32" s="266"/>
    </row>
    <row r="33" spans="5:32" ht="15.6" customHeight="1">
      <c r="E33" s="390"/>
      <c r="F33" s="391"/>
      <c r="G33" s="392"/>
      <c r="H33" s="464"/>
      <c r="I33" s="393"/>
      <c r="J33" s="326"/>
      <c r="K33" s="394"/>
      <c r="L33" s="395"/>
      <c r="M33" s="303"/>
      <c r="N33" s="396"/>
      <c r="O33" s="397"/>
      <c r="P33" s="392"/>
      <c r="Q33" s="398"/>
      <c r="R33" s="395"/>
      <c r="S33" s="303"/>
      <c r="T33" s="396"/>
      <c r="U33" s="397"/>
      <c r="V33" s="183"/>
      <c r="W33" s="398"/>
      <c r="X33" s="395"/>
      <c r="Y33" s="303"/>
      <c r="Z33" s="396"/>
      <c r="AA33" s="397"/>
      <c r="AB33" s="183"/>
      <c r="AC33" s="398"/>
      <c r="AD33" s="395"/>
      <c r="AE33" s="303"/>
      <c r="AF33" s="399"/>
    </row>
    <row r="34" spans="5:32" s="403" customFormat="1" ht="15.6" customHeight="1" thickBot="1">
      <c r="E34" s="327"/>
      <c r="F34" s="546" t="s">
        <v>442</v>
      </c>
      <c r="G34" s="305"/>
      <c r="H34" s="457">
        <f>SUM(H5:H33)</f>
        <v>27300</v>
      </c>
      <c r="I34" s="400"/>
      <c r="J34" s="306">
        <f>SUM(J5:J33)</f>
        <v>0</v>
      </c>
      <c r="K34" s="401"/>
      <c r="L34" s="313"/>
      <c r="M34" s="312">
        <f>SUM(M5:M33)</f>
        <v>0</v>
      </c>
      <c r="N34" s="332"/>
      <c r="O34" s="308" t="str">
        <f>CONCATENATE(FIXED(COUNTA(B5:B33),0,0),"　店")</f>
        <v>4　店</v>
      </c>
      <c r="P34" s="309"/>
      <c r="Q34" s="310">
        <f>SUM(Q5:Q33)</f>
        <v>5150</v>
      </c>
      <c r="R34" s="311"/>
      <c r="S34" s="331">
        <f>SUM(S5:S33)</f>
        <v>0</v>
      </c>
      <c r="T34" s="332"/>
      <c r="U34" s="525"/>
      <c r="V34" s="309"/>
      <c r="W34" s="310">
        <f>SUM(W5:W33)</f>
        <v>0</v>
      </c>
      <c r="X34" s="311"/>
      <c r="Y34" s="331">
        <f>SUM(Y5:Y33)</f>
        <v>0</v>
      </c>
      <c r="Z34" s="332"/>
      <c r="AA34" s="308" t="str">
        <f>CONCATENATE(FIXED(COUNTA(D5:D33),0,0),"　店")</f>
        <v>4　店</v>
      </c>
      <c r="AB34" s="309"/>
      <c r="AC34" s="310">
        <f>SUM(AC5:AC33)</f>
        <v>2450</v>
      </c>
      <c r="AD34" s="311"/>
      <c r="AE34" s="331">
        <f>SUM(AE5:AE33)</f>
        <v>0</v>
      </c>
      <c r="AF34" s="402"/>
    </row>
    <row r="35" spans="5:32" s="184" customFormat="1">
      <c r="F35" s="334"/>
      <c r="G35" s="335"/>
      <c r="H35" s="334"/>
      <c r="K35" s="274"/>
      <c r="AF35" s="506">
        <f>表紙!Y22</f>
        <v>45413</v>
      </c>
    </row>
  </sheetData>
  <sheetProtection formatCells="0"/>
  <customSheetViews>
    <customSheetView guid="{39CC32B7-D19B-4C38-8259-EC3E63D8F598}" scale="88" showPageBreaks="1" zeroValues="0" printArea="1" hiddenColumns="1">
      <selection activeCell="AC16" sqref="AC16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1"/>
      <headerFooter alignWithMargins="0"/>
    </customSheetView>
    <customSheetView guid="{B0C08A05-CCD1-4A6A-ADA7-3323F63F237C}" scale="88" showPageBreaks="1" zeroValues="0" printArea="1" hiddenColumns="1">
      <selection activeCell="AA35" sqref="AA35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2"/>
      <headerFooter alignWithMargins="0"/>
    </customSheetView>
    <customSheetView guid="{343ED13A-14B4-4643-81FD-CCCF86954CFE}" scale="88" showPageBreaks="1" zeroValues="0" printArea="1" hiddenColumns="1">
      <selection activeCell="Q34" sqref="Q3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3"/>
      <headerFooter alignWithMargins="0"/>
    </customSheetView>
    <customSheetView guid="{ECD6A8B0-7E0E-471F-9988-0B75A55ED58B}" scale="88" showPageBreaks="1" zeroValues="0" printArea="1" hiddenColumns="1">
      <selection activeCell="AA9" sqref="AA9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4"/>
      <headerFooter alignWithMargins="0"/>
    </customSheetView>
    <customSheetView guid="{4683B00D-FB7F-428F-89E4-512802998BB6}" scale="88" showPageBreaks="1" zeroValues="0" printArea="1" hiddenColumns="1">
      <selection activeCell="Q34" sqref="Q3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5"/>
      <headerFooter alignWithMargins="0"/>
    </customSheetView>
  </customSheetViews>
  <mergeCells count="11">
    <mergeCell ref="F3:H3"/>
    <mergeCell ref="G1:L2"/>
    <mergeCell ref="T4:X4"/>
    <mergeCell ref="E4:I4"/>
    <mergeCell ref="AA1:AE1"/>
    <mergeCell ref="AA2:AC2"/>
    <mergeCell ref="Z4:AD4"/>
    <mergeCell ref="K4:L4"/>
    <mergeCell ref="N4:R4"/>
    <mergeCell ref="O1:W1"/>
    <mergeCell ref="O2:W2"/>
  </mergeCells>
  <phoneticPr fontId="2"/>
  <conditionalFormatting sqref="G5 G7:G17 G21:G24">
    <cfRule type="cellIs" dxfId="159" priority="6" operator="notEqual">
      <formula>#REF!</formula>
    </cfRule>
  </conditionalFormatting>
  <conditionalFormatting sqref="G6">
    <cfRule type="cellIs" dxfId="158" priority="3" operator="notEqual">
      <formula>#REF!</formula>
    </cfRule>
  </conditionalFormatting>
  <conditionalFormatting sqref="G18:G20">
    <cfRule type="cellIs" dxfId="157" priority="1" operator="notEqual">
      <formula>#REF!</formula>
    </cfRule>
  </conditionalFormatting>
  <dataValidations count="3">
    <dataValidation type="whole" operator="lessThanOrEqual" allowBlank="1" showInputMessage="1" showErrorMessage="1" sqref="M5:M24 S5:S24 Y5:Y24 AE5:AE24 J5:J24">
      <formula1>H5</formula1>
    </dataValidation>
    <dataValidation operator="lessThanOrEqual" showInputMessage="1" showErrorMessage="1" sqref="AG1:IV2"/>
    <dataValidation type="whole" operator="lessThanOrEqual" showInputMessage="1" showErrorMessage="1" sqref="AG3:IV65536">
      <formula1>AE3</formula1>
    </dataValidation>
  </dataValidations>
  <printOptions horizontalCentered="1" verticalCentered="1"/>
  <pageMargins left="0.59055118110236227" right="0.59055118110236227" top="0.23622047244094491" bottom="0.47244094488188981" header="0" footer="0.19685039370078741"/>
  <pageSetup paperSize="9" scale="95" orientation="landscape" r:id="rId6"/>
  <headerFooter alignWithMargins="0"/>
  <ignoredErrors>
    <ignoredError sqref="I6 I11 I7 K7:N7 R5 I8:N8 R8:T8 R7:T7 R6 T6 I10:T10 X9:AC9 X5:Z5 X8:Z8 X7:Z7 X6:Z6 I14:R14 I13:T13 AB13:AC13 X10:AB10 I5:N5 I9:T9 I12:T12 X12:AC12 I18:T18 I15 P15:T15 X11:AC11 X14:AC14 X13:Z13 X16:AC17 X15:AC15 T14 I22:T24 I21 T21 I20 I19 K19:T19 K20:T20 I16 K16:T16 K21:R21 K15:N15 K11:T11 T5 X19:AC24 X18 Z18:AC18 I17 K17:T17 K6:N6" unlockedFormula="1"/>
  </ignoredErrors>
  <drawing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showZeros="0" topLeftCell="E1" zoomScaleNormal="100" workbookViewId="0">
      <selection activeCell="F3" sqref="F3:H3"/>
    </sheetView>
  </sheetViews>
  <sheetFormatPr defaultRowHeight="13.5"/>
  <cols>
    <col min="1" max="4" width="7.875" style="275" hidden="1" customWidth="1"/>
    <col min="5" max="5" width="1.875" style="275" customWidth="1"/>
    <col min="6" max="6" width="13.375" style="337" customWidth="1"/>
    <col min="7" max="7" width="2.125" style="338" customWidth="1"/>
    <col min="8" max="8" width="7.125" style="337" customWidth="1"/>
    <col min="9" max="9" width="0.375" style="275" customWidth="1"/>
    <col min="10" max="10" width="7.625" style="275" customWidth="1"/>
    <col min="11" max="11" width="6.625" style="275" hidden="1" customWidth="1"/>
    <col min="12" max="12" width="0.375" style="275" hidden="1" customWidth="1"/>
    <col min="13" max="13" width="8" style="275" hidden="1" customWidth="1"/>
    <col min="14" max="14" width="0.75" style="275" customWidth="1"/>
    <col min="15" max="15" width="8.875" style="275" customWidth="1"/>
    <col min="16" max="16" width="2.125" style="275" customWidth="1"/>
    <col min="17" max="17" width="6.625" style="275" customWidth="1"/>
    <col min="18" max="18" width="0.375" style="275" customWidth="1"/>
    <col min="19" max="19" width="7.125" style="275" customWidth="1"/>
    <col min="20" max="20" width="0.375" style="275" customWidth="1"/>
    <col min="21" max="21" width="8.875" style="275" customWidth="1"/>
    <col min="22" max="22" width="2.125" style="275" customWidth="1"/>
    <col min="23" max="23" width="6.125" style="275" customWidth="1"/>
    <col min="24" max="24" width="0.375" style="275" customWidth="1"/>
    <col min="25" max="25" width="7.125" style="275" customWidth="1"/>
    <col min="26" max="26" width="2" style="275" customWidth="1"/>
    <col min="27" max="27" width="8.875" style="275" customWidth="1"/>
    <col min="28" max="28" width="2.125" style="275" customWidth="1"/>
    <col min="29" max="29" width="6.125" style="275" customWidth="1"/>
    <col min="30" max="30" width="0.375" style="275" customWidth="1"/>
    <col min="31" max="31" width="7.125" style="275" customWidth="1"/>
    <col min="32" max="32" width="16.625" style="275" customWidth="1"/>
    <col min="33" max="16384" width="9" style="275"/>
  </cols>
  <sheetData>
    <row r="1" spans="1:32" ht="30" customHeight="1">
      <c r="E1" s="276" t="s">
        <v>0</v>
      </c>
      <c r="F1" s="277"/>
      <c r="G1" s="589"/>
      <c r="H1" s="589"/>
      <c r="I1" s="589"/>
      <c r="J1" s="589"/>
      <c r="K1" s="589"/>
      <c r="L1" s="630"/>
      <c r="M1" s="278" t="s">
        <v>1</v>
      </c>
      <c r="N1" s="473"/>
      <c r="O1" s="593" t="s">
        <v>83</v>
      </c>
      <c r="P1" s="638"/>
      <c r="Q1" s="638"/>
      <c r="R1" s="638"/>
      <c r="S1" s="638"/>
      <c r="T1" s="638"/>
      <c r="U1" s="638"/>
      <c r="V1" s="638"/>
      <c r="W1" s="639"/>
      <c r="X1" s="278" t="s">
        <v>2</v>
      </c>
      <c r="Y1" s="279"/>
      <c r="Z1" s="279"/>
      <c r="AA1" s="584"/>
      <c r="AB1" s="584"/>
      <c r="AC1" s="584"/>
      <c r="AD1" s="584"/>
      <c r="AE1" s="585"/>
      <c r="AF1" s="280" t="s">
        <v>3</v>
      </c>
    </row>
    <row r="2" spans="1:32" ht="30" customHeight="1">
      <c r="E2" s="281"/>
      <c r="F2" s="282"/>
      <c r="G2" s="590"/>
      <c r="H2" s="590"/>
      <c r="I2" s="590"/>
      <c r="J2" s="590"/>
      <c r="K2" s="590"/>
      <c r="L2" s="631"/>
      <c r="M2" s="278" t="s">
        <v>4</v>
      </c>
      <c r="N2" s="473"/>
      <c r="O2" s="593" t="s">
        <v>84</v>
      </c>
      <c r="P2" s="593"/>
      <c r="Q2" s="593"/>
      <c r="R2" s="593"/>
      <c r="S2" s="593"/>
      <c r="T2" s="593"/>
      <c r="U2" s="593"/>
      <c r="V2" s="593"/>
      <c r="W2" s="594"/>
      <c r="X2" s="278" t="s">
        <v>5</v>
      </c>
      <c r="Y2" s="279"/>
      <c r="Z2" s="279"/>
      <c r="AA2" s="636">
        <f>SUM(J34,M34,S34,Y34,AE34)</f>
        <v>0</v>
      </c>
      <c r="AB2" s="636"/>
      <c r="AC2" s="636"/>
      <c r="AD2" s="279"/>
      <c r="AE2" s="283" t="s">
        <v>6</v>
      </c>
      <c r="AF2" s="284"/>
    </row>
    <row r="3" spans="1:32" ht="24.95" customHeight="1" thickBot="1">
      <c r="F3" s="629" t="s">
        <v>49</v>
      </c>
      <c r="G3" s="629"/>
      <c r="H3" s="629"/>
      <c r="I3" s="285"/>
      <c r="J3" s="285"/>
      <c r="K3" s="379" t="s">
        <v>7</v>
      </c>
      <c r="L3" s="380"/>
      <c r="N3" s="380"/>
      <c r="O3" s="381">
        <f>H34+Q34+W34+AC34</f>
        <v>30950</v>
      </c>
      <c r="Q3" s="288" t="s">
        <v>6</v>
      </c>
    </row>
    <row r="4" spans="1:32" ht="15.6" customHeight="1">
      <c r="E4" s="591" t="s">
        <v>8</v>
      </c>
      <c r="F4" s="592"/>
      <c r="G4" s="592"/>
      <c r="H4" s="592"/>
      <c r="I4" s="635"/>
      <c r="J4" s="289" t="s">
        <v>9</v>
      </c>
      <c r="K4" s="637" t="s">
        <v>10</v>
      </c>
      <c r="L4" s="634"/>
      <c r="M4" s="290" t="s">
        <v>9</v>
      </c>
      <c r="N4" s="632" t="s">
        <v>11</v>
      </c>
      <c r="O4" s="633"/>
      <c r="P4" s="633"/>
      <c r="Q4" s="633"/>
      <c r="R4" s="634"/>
      <c r="S4" s="290"/>
      <c r="T4" s="632" t="s">
        <v>12</v>
      </c>
      <c r="U4" s="633"/>
      <c r="V4" s="633"/>
      <c r="W4" s="633"/>
      <c r="X4" s="634"/>
      <c r="Y4" s="290" t="s">
        <v>9</v>
      </c>
      <c r="Z4" s="632" t="s">
        <v>13</v>
      </c>
      <c r="AA4" s="633"/>
      <c r="AB4" s="633"/>
      <c r="AC4" s="633"/>
      <c r="AD4" s="634"/>
      <c r="AE4" s="290" t="s">
        <v>9</v>
      </c>
      <c r="AF4" s="382" t="s">
        <v>40</v>
      </c>
    </row>
    <row r="5" spans="1:32" ht="15.6" customHeight="1">
      <c r="A5" s="275">
        <v>230170101010</v>
      </c>
      <c r="B5" s="292">
        <v>230170202010</v>
      </c>
      <c r="D5" s="383">
        <v>230170414501</v>
      </c>
      <c r="E5" s="260" t="s">
        <v>73</v>
      </c>
      <c r="F5" s="252" t="s">
        <v>227</v>
      </c>
      <c r="G5" s="536" t="s">
        <v>420</v>
      </c>
      <c r="H5" s="207">
        <v>5800</v>
      </c>
      <c r="I5" s="261"/>
      <c r="J5" s="255"/>
      <c r="K5" s="256"/>
      <c r="L5" s="211"/>
      <c r="M5" s="212"/>
      <c r="N5" s="257"/>
      <c r="O5" s="385" t="s">
        <v>236</v>
      </c>
      <c r="P5" s="189" t="s">
        <v>105</v>
      </c>
      <c r="Q5" s="207">
        <v>400</v>
      </c>
      <c r="R5" s="211"/>
      <c r="S5" s="212"/>
      <c r="T5" s="213"/>
      <c r="U5" s="209"/>
      <c r="V5" s="214"/>
      <c r="W5" s="210"/>
      <c r="X5" s="211"/>
      <c r="Y5" s="212"/>
      <c r="Z5" s="213"/>
      <c r="AA5" s="209" t="s">
        <v>240</v>
      </c>
      <c r="AB5" s="214" t="s">
        <v>105</v>
      </c>
      <c r="AC5" s="210">
        <v>700</v>
      </c>
      <c r="AD5" s="211"/>
      <c r="AE5" s="212"/>
      <c r="AF5" s="404" t="s">
        <v>74</v>
      </c>
    </row>
    <row r="6" spans="1:32" ht="15.6" customHeight="1">
      <c r="A6" s="275">
        <v>230170101020</v>
      </c>
      <c r="B6" s="292">
        <v>230170202020</v>
      </c>
      <c r="D6" s="383">
        <v>230170414502</v>
      </c>
      <c r="E6" s="405"/>
      <c r="F6" s="206" t="s">
        <v>228</v>
      </c>
      <c r="G6" s="537" t="s">
        <v>421</v>
      </c>
      <c r="H6" s="207">
        <v>3200</v>
      </c>
      <c r="I6" s="261"/>
      <c r="J6" s="262"/>
      <c r="K6" s="256"/>
      <c r="L6" s="215"/>
      <c r="M6" s="216"/>
      <c r="N6" s="256">
        <v>230170202010</v>
      </c>
      <c r="O6" s="206" t="s">
        <v>237</v>
      </c>
      <c r="P6" s="189" t="s">
        <v>105</v>
      </c>
      <c r="Q6" s="207">
        <v>100</v>
      </c>
      <c r="R6" s="215"/>
      <c r="S6" s="216"/>
      <c r="T6" s="217"/>
      <c r="U6" s="406"/>
      <c r="V6" s="182"/>
      <c r="W6" s="208"/>
      <c r="X6" s="215"/>
      <c r="Y6" s="216"/>
      <c r="Z6" s="217"/>
      <c r="AA6" s="206" t="s">
        <v>223</v>
      </c>
      <c r="AB6" s="182" t="s">
        <v>105</v>
      </c>
      <c r="AC6" s="208">
        <v>300</v>
      </c>
      <c r="AD6" s="215"/>
      <c r="AE6" s="216"/>
      <c r="AF6" s="498" t="s">
        <v>478</v>
      </c>
    </row>
    <row r="7" spans="1:32" ht="15.6" customHeight="1">
      <c r="A7" s="275">
        <v>230170101030</v>
      </c>
      <c r="B7" s="292">
        <v>230170202040</v>
      </c>
      <c r="D7" s="383">
        <v>230170414503</v>
      </c>
      <c r="E7" s="405"/>
      <c r="F7" s="252" t="s">
        <v>229</v>
      </c>
      <c r="G7" s="537" t="s">
        <v>420</v>
      </c>
      <c r="H7" s="207">
        <v>3100</v>
      </c>
      <c r="I7" s="261"/>
      <c r="J7" s="262"/>
      <c r="K7" s="256"/>
      <c r="L7" s="215"/>
      <c r="M7" s="216"/>
      <c r="N7" s="256">
        <v>230170202010</v>
      </c>
      <c r="O7" s="206" t="s">
        <v>239</v>
      </c>
      <c r="P7" s="189" t="s">
        <v>105</v>
      </c>
      <c r="Q7" s="208">
        <v>800</v>
      </c>
      <c r="R7" s="215"/>
      <c r="S7" s="216"/>
      <c r="T7" s="217"/>
      <c r="U7" s="407"/>
      <c r="V7" s="182"/>
      <c r="W7" s="208"/>
      <c r="X7" s="215"/>
      <c r="Y7" s="216"/>
      <c r="Z7" s="217"/>
      <c r="AA7" s="206" t="s">
        <v>241</v>
      </c>
      <c r="AB7" s="182" t="s">
        <v>105</v>
      </c>
      <c r="AC7" s="208">
        <v>400</v>
      </c>
      <c r="AD7" s="215"/>
      <c r="AE7" s="216"/>
      <c r="AF7" s="408" t="s">
        <v>93</v>
      </c>
    </row>
    <row r="8" spans="1:32" ht="15.6" customHeight="1">
      <c r="A8" s="275">
        <v>230170101040</v>
      </c>
      <c r="B8" s="292">
        <v>230170202050</v>
      </c>
      <c r="D8" s="383">
        <v>230170414504</v>
      </c>
      <c r="E8" s="405"/>
      <c r="F8" s="252" t="s">
        <v>230</v>
      </c>
      <c r="G8" s="537" t="s">
        <v>370</v>
      </c>
      <c r="H8" s="207">
        <v>1700</v>
      </c>
      <c r="I8" s="261"/>
      <c r="J8" s="262"/>
      <c r="K8" s="256"/>
      <c r="L8" s="215"/>
      <c r="M8" s="216"/>
      <c r="N8" s="256">
        <v>230170202010</v>
      </c>
      <c r="O8" s="206" t="s">
        <v>230</v>
      </c>
      <c r="P8" s="229" t="s">
        <v>238</v>
      </c>
      <c r="Q8" s="208">
        <v>550</v>
      </c>
      <c r="R8" s="215"/>
      <c r="S8" s="216"/>
      <c r="T8" s="217"/>
      <c r="U8" s="407"/>
      <c r="V8" s="182"/>
      <c r="W8" s="208"/>
      <c r="X8" s="215"/>
      <c r="Y8" s="216"/>
      <c r="Z8" s="217"/>
      <c r="AA8" s="206" t="s">
        <v>235</v>
      </c>
      <c r="AB8" s="182" t="s">
        <v>105</v>
      </c>
      <c r="AC8" s="208">
        <v>350</v>
      </c>
      <c r="AD8" s="215"/>
      <c r="AE8" s="216"/>
      <c r="AF8" s="409" t="s">
        <v>479</v>
      </c>
    </row>
    <row r="9" spans="1:32" ht="15.6" customHeight="1">
      <c r="A9" s="275">
        <v>230170101050</v>
      </c>
      <c r="B9" s="292">
        <v>230170202060</v>
      </c>
      <c r="D9" s="383"/>
      <c r="E9" s="405"/>
      <c r="F9" s="252" t="s">
        <v>231</v>
      </c>
      <c r="G9" s="537" t="s">
        <v>421</v>
      </c>
      <c r="H9" s="207">
        <v>4000</v>
      </c>
      <c r="I9" s="261"/>
      <c r="J9" s="262"/>
      <c r="K9" s="256"/>
      <c r="L9" s="215"/>
      <c r="M9" s="216"/>
      <c r="N9" s="256">
        <v>230170202010</v>
      </c>
      <c r="O9" s="206" t="s">
        <v>240</v>
      </c>
      <c r="P9" s="189" t="s">
        <v>105</v>
      </c>
      <c r="Q9" s="208">
        <v>150</v>
      </c>
      <c r="R9" s="215"/>
      <c r="S9" s="216"/>
      <c r="T9" s="217"/>
      <c r="U9" s="407"/>
      <c r="V9" s="182"/>
      <c r="W9" s="208"/>
      <c r="X9" s="215"/>
      <c r="Y9" s="216"/>
      <c r="Z9" s="217"/>
      <c r="AA9" s="206"/>
      <c r="AB9" s="182"/>
      <c r="AC9" s="208"/>
      <c r="AD9" s="215"/>
      <c r="AE9" s="216"/>
      <c r="AF9" s="409" t="s">
        <v>480</v>
      </c>
    </row>
    <row r="10" spans="1:32" ht="15.6" customHeight="1">
      <c r="A10" s="275">
        <v>230170101060</v>
      </c>
      <c r="B10" s="292"/>
      <c r="D10" s="383"/>
      <c r="E10" s="405"/>
      <c r="F10" s="269" t="s">
        <v>232</v>
      </c>
      <c r="G10" s="537" t="s">
        <v>426</v>
      </c>
      <c r="H10" s="207">
        <v>1500</v>
      </c>
      <c r="I10" s="261"/>
      <c r="J10" s="262"/>
      <c r="K10" s="256"/>
      <c r="L10" s="215"/>
      <c r="M10" s="216"/>
      <c r="N10" s="256">
        <v>230170202010</v>
      </c>
      <c r="O10" s="206"/>
      <c r="P10" s="189"/>
      <c r="Q10" s="208"/>
      <c r="R10" s="215"/>
      <c r="S10" s="216"/>
      <c r="T10" s="217"/>
      <c r="U10" s="410"/>
      <c r="V10" s="182"/>
      <c r="W10" s="208"/>
      <c r="X10" s="215"/>
      <c r="Y10" s="216"/>
      <c r="Z10" s="217"/>
      <c r="AA10" s="206"/>
      <c r="AB10" s="182"/>
      <c r="AC10" s="208"/>
      <c r="AD10" s="215"/>
      <c r="AE10" s="216"/>
      <c r="AF10" s="408" t="s">
        <v>75</v>
      </c>
    </row>
    <row r="11" spans="1:32" ht="15.6" customHeight="1">
      <c r="A11" s="275">
        <v>230170101080</v>
      </c>
      <c r="D11" s="383"/>
      <c r="E11" s="260" t="s">
        <v>360</v>
      </c>
      <c r="F11" s="252" t="s">
        <v>233</v>
      </c>
      <c r="G11" s="537" t="s">
        <v>119</v>
      </c>
      <c r="H11" s="207">
        <v>850</v>
      </c>
      <c r="I11" s="261"/>
      <c r="J11" s="262"/>
      <c r="K11" s="256"/>
      <c r="L11" s="215"/>
      <c r="M11" s="216"/>
      <c r="N11" s="256">
        <v>230170202010</v>
      </c>
      <c r="O11" s="206"/>
      <c r="P11" s="229"/>
      <c r="Q11" s="208"/>
      <c r="R11" s="215"/>
      <c r="S11" s="216"/>
      <c r="T11" s="217"/>
      <c r="U11" s="407"/>
      <c r="V11" s="182"/>
      <c r="W11" s="208"/>
      <c r="X11" s="215"/>
      <c r="Y11" s="216"/>
      <c r="Z11" s="217"/>
      <c r="AA11" s="206"/>
      <c r="AB11" s="182"/>
      <c r="AC11" s="208"/>
      <c r="AD11" s="215"/>
      <c r="AE11" s="216"/>
      <c r="AF11" s="266"/>
    </row>
    <row r="12" spans="1:32" ht="15.6" customHeight="1">
      <c r="A12" s="275">
        <v>230170101090</v>
      </c>
      <c r="D12" s="383"/>
      <c r="E12" s="260"/>
      <c r="F12" s="387" t="s">
        <v>234</v>
      </c>
      <c r="G12" s="182" t="s">
        <v>426</v>
      </c>
      <c r="H12" s="207">
        <v>3350</v>
      </c>
      <c r="I12" s="261"/>
      <c r="J12" s="262"/>
      <c r="K12" s="256"/>
      <c r="L12" s="215"/>
      <c r="M12" s="216"/>
      <c r="N12" s="256">
        <v>230170202010</v>
      </c>
      <c r="O12" s="206"/>
      <c r="P12" s="189"/>
      <c r="Q12" s="208"/>
      <c r="R12" s="215"/>
      <c r="S12" s="216"/>
      <c r="T12" s="217"/>
      <c r="U12" s="410"/>
      <c r="V12" s="182"/>
      <c r="W12" s="208"/>
      <c r="X12" s="215"/>
      <c r="Y12" s="216"/>
      <c r="Z12" s="217"/>
      <c r="AA12" s="206"/>
      <c r="AB12" s="182"/>
      <c r="AC12" s="208"/>
      <c r="AD12" s="215"/>
      <c r="AE12" s="216"/>
      <c r="AF12" s="613" t="s">
        <v>481</v>
      </c>
    </row>
    <row r="13" spans="1:32" ht="15.6" customHeight="1">
      <c r="A13" s="275">
        <v>230170101100</v>
      </c>
      <c r="D13" s="383"/>
      <c r="E13" s="260"/>
      <c r="F13" s="526" t="s">
        <v>422</v>
      </c>
      <c r="G13" s="537" t="s">
        <v>426</v>
      </c>
      <c r="H13" s="207">
        <v>3700</v>
      </c>
      <c r="I13" s="261"/>
      <c r="J13" s="262"/>
      <c r="K13" s="256"/>
      <c r="L13" s="215"/>
      <c r="M13" s="216"/>
      <c r="N13" s="256">
        <v>230170202010</v>
      </c>
      <c r="O13" s="206"/>
      <c r="P13" s="189"/>
      <c r="Q13" s="208"/>
      <c r="R13" s="215"/>
      <c r="S13" s="216"/>
      <c r="T13" s="217"/>
      <c r="U13" s="407"/>
      <c r="V13" s="182"/>
      <c r="W13" s="208"/>
      <c r="X13" s="215"/>
      <c r="Y13" s="216"/>
      <c r="Z13" s="217"/>
      <c r="AA13" s="206"/>
      <c r="AB13" s="182"/>
      <c r="AC13" s="208"/>
      <c r="AD13" s="215"/>
      <c r="AE13" s="216"/>
      <c r="AF13" s="613"/>
    </row>
    <row r="14" spans="1:32">
      <c r="A14" s="275">
        <v>230170101110</v>
      </c>
      <c r="D14" s="383"/>
      <c r="E14" s="260"/>
      <c r="F14" s="541"/>
      <c r="G14" s="537"/>
      <c r="H14" s="207"/>
      <c r="I14" s="261"/>
      <c r="J14" s="262"/>
      <c r="K14" s="256"/>
      <c r="L14" s="215"/>
      <c r="M14" s="216"/>
      <c r="N14" s="256">
        <v>230170202010</v>
      </c>
      <c r="O14" s="206"/>
      <c r="P14" s="189"/>
      <c r="Q14" s="208"/>
      <c r="R14" s="215"/>
      <c r="S14" s="216"/>
      <c r="T14" s="217"/>
      <c r="U14" s="407"/>
      <c r="V14" s="182"/>
      <c r="W14" s="208"/>
      <c r="X14" s="215"/>
      <c r="Y14" s="216"/>
      <c r="Z14" s="217"/>
      <c r="AA14" s="206"/>
      <c r="AB14" s="182"/>
      <c r="AC14" s="208"/>
      <c r="AD14" s="215"/>
      <c r="AE14" s="216"/>
      <c r="AF14" s="266"/>
    </row>
    <row r="15" spans="1:32" ht="15.6" customHeight="1">
      <c r="A15" s="275">
        <v>230170101120</v>
      </c>
      <c r="D15" s="383"/>
      <c r="E15" s="405"/>
      <c r="F15" s="541"/>
      <c r="G15" s="537"/>
      <c r="H15" s="207"/>
      <c r="I15" s="261"/>
      <c r="J15" s="262"/>
      <c r="K15" s="256"/>
      <c r="L15" s="215"/>
      <c r="M15" s="216"/>
      <c r="N15" s="256">
        <v>230170202010</v>
      </c>
      <c r="O15" s="206"/>
      <c r="P15" s="189"/>
      <c r="Q15" s="208"/>
      <c r="R15" s="215"/>
      <c r="S15" s="216"/>
      <c r="T15" s="217"/>
      <c r="U15" s="410"/>
      <c r="V15" s="182"/>
      <c r="W15" s="208"/>
      <c r="X15" s="215"/>
      <c r="Y15" s="216"/>
      <c r="Z15" s="217"/>
      <c r="AA15" s="206"/>
      <c r="AB15" s="182"/>
      <c r="AC15" s="208"/>
      <c r="AD15" s="215"/>
      <c r="AE15" s="216"/>
      <c r="AF15" s="502" t="s">
        <v>367</v>
      </c>
    </row>
    <row r="16" spans="1:32" ht="15.6" customHeight="1">
      <c r="A16" s="275">
        <v>230170101130</v>
      </c>
      <c r="D16" s="383"/>
      <c r="E16" s="405"/>
      <c r="F16" s="526"/>
      <c r="G16" s="537"/>
      <c r="H16" s="207"/>
      <c r="I16" s="261"/>
      <c r="J16" s="262"/>
      <c r="K16" s="256"/>
      <c r="L16" s="215"/>
      <c r="M16" s="216"/>
      <c r="N16" s="256">
        <v>230170202010</v>
      </c>
      <c r="O16" s="206"/>
      <c r="P16" s="189"/>
      <c r="Q16" s="208"/>
      <c r="R16" s="215"/>
      <c r="S16" s="216"/>
      <c r="T16" s="217"/>
      <c r="U16" s="407"/>
      <c r="V16" s="182"/>
      <c r="W16" s="208"/>
      <c r="X16" s="215"/>
      <c r="Y16" s="216"/>
      <c r="Z16" s="217"/>
      <c r="AA16" s="206"/>
      <c r="AB16" s="182"/>
      <c r="AC16" s="208"/>
      <c r="AD16" s="215"/>
      <c r="AE16" s="216"/>
      <c r="AF16" s="267"/>
    </row>
    <row r="17" spans="1:34" ht="15.6" customHeight="1">
      <c r="A17" s="275">
        <v>230170101150</v>
      </c>
      <c r="D17" s="383"/>
      <c r="E17" s="405"/>
      <c r="F17" s="252"/>
      <c r="G17" s="537"/>
      <c r="H17" s="207"/>
      <c r="I17" s="261"/>
      <c r="J17" s="262"/>
      <c r="K17" s="256"/>
      <c r="L17" s="215"/>
      <c r="M17" s="216"/>
      <c r="N17" s="256">
        <v>230170202010</v>
      </c>
      <c r="O17" s="206"/>
      <c r="P17" s="189"/>
      <c r="Q17" s="208"/>
      <c r="R17" s="215"/>
      <c r="S17" s="216"/>
      <c r="T17" s="217"/>
      <c r="U17" s="410"/>
      <c r="V17" s="182"/>
      <c r="W17" s="208"/>
      <c r="X17" s="215"/>
      <c r="Y17" s="216"/>
      <c r="Z17" s="217"/>
      <c r="AA17" s="206"/>
      <c r="AB17" s="182"/>
      <c r="AC17" s="208"/>
      <c r="AD17" s="215"/>
      <c r="AE17" s="216"/>
      <c r="AF17" s="264"/>
    </row>
    <row r="18" spans="1:34" ht="15.6" customHeight="1">
      <c r="A18" s="275">
        <v>230170101160</v>
      </c>
      <c r="D18" s="383"/>
      <c r="E18" s="405"/>
      <c r="F18" s="252"/>
      <c r="G18" s="182"/>
      <c r="H18" s="207"/>
      <c r="I18" s="261"/>
      <c r="J18" s="262"/>
      <c r="K18" s="256"/>
      <c r="L18" s="215"/>
      <c r="M18" s="216"/>
      <c r="N18" s="256">
        <v>230170202010</v>
      </c>
      <c r="O18" s="206"/>
      <c r="P18" s="189"/>
      <c r="Q18" s="208"/>
      <c r="R18" s="215"/>
      <c r="S18" s="216"/>
      <c r="T18" s="217"/>
      <c r="U18" s="407"/>
      <c r="V18" s="182"/>
      <c r="W18" s="208"/>
      <c r="X18" s="215"/>
      <c r="Y18" s="216"/>
      <c r="Z18" s="217"/>
      <c r="AA18" s="206"/>
      <c r="AB18" s="182"/>
      <c r="AC18" s="208"/>
      <c r="AD18" s="215"/>
      <c r="AE18" s="216"/>
      <c r="AF18" s="474"/>
    </row>
    <row r="19" spans="1:34" ht="15.6" customHeight="1">
      <c r="A19" s="275">
        <v>230170101170</v>
      </c>
      <c r="D19" s="383"/>
      <c r="E19" s="405"/>
      <c r="F19" s="252"/>
      <c r="G19" s="182"/>
      <c r="H19" s="207"/>
      <c r="I19" s="261"/>
      <c r="J19" s="262"/>
      <c r="K19" s="256"/>
      <c r="L19" s="215"/>
      <c r="M19" s="216"/>
      <c r="N19" s="256">
        <v>230170202010</v>
      </c>
      <c r="O19" s="206"/>
      <c r="P19" s="189"/>
      <c r="Q19" s="208"/>
      <c r="R19" s="215"/>
      <c r="S19" s="216"/>
      <c r="T19" s="217"/>
      <c r="U19" s="407"/>
      <c r="V19" s="182"/>
      <c r="W19" s="208"/>
      <c r="X19" s="215"/>
      <c r="Y19" s="216"/>
      <c r="Z19" s="217"/>
      <c r="AA19" s="206"/>
      <c r="AB19" s="182"/>
      <c r="AC19" s="208"/>
      <c r="AD19" s="215"/>
      <c r="AE19" s="216"/>
      <c r="AF19" s="474" t="s">
        <v>103</v>
      </c>
    </row>
    <row r="20" spans="1:34" ht="15.6" customHeight="1">
      <c r="D20" s="383"/>
      <c r="E20" s="260"/>
      <c r="F20" s="503"/>
      <c r="G20" s="182"/>
      <c r="H20" s="207"/>
      <c r="I20" s="261"/>
      <c r="J20" s="262"/>
      <c r="K20" s="256"/>
      <c r="L20" s="215"/>
      <c r="M20" s="216"/>
      <c r="N20" s="256"/>
      <c r="O20" s="206"/>
      <c r="P20" s="189"/>
      <c r="Q20" s="208"/>
      <c r="R20" s="215"/>
      <c r="S20" s="216"/>
      <c r="T20" s="217"/>
      <c r="U20" s="407"/>
      <c r="V20" s="182"/>
      <c r="W20" s="208"/>
      <c r="X20" s="215"/>
      <c r="Y20" s="216"/>
      <c r="Z20" s="217"/>
      <c r="AA20" s="206"/>
      <c r="AB20" s="182"/>
      <c r="AC20" s="208"/>
      <c r="AD20" s="215"/>
      <c r="AE20" s="216"/>
      <c r="AF20" s="264"/>
    </row>
    <row r="21" spans="1:34" ht="15.6" customHeight="1">
      <c r="D21" s="383"/>
      <c r="E21" s="260"/>
      <c r="F21" s="252"/>
      <c r="G21" s="182"/>
      <c r="H21" s="207"/>
      <c r="I21" s="261"/>
      <c r="J21" s="262"/>
      <c r="K21" s="256"/>
      <c r="L21" s="215"/>
      <c r="M21" s="216"/>
      <c r="N21" s="256">
        <v>230170202010</v>
      </c>
      <c r="O21" s="206"/>
      <c r="P21" s="189"/>
      <c r="Q21" s="208"/>
      <c r="R21" s="215"/>
      <c r="S21" s="216"/>
      <c r="T21" s="217"/>
      <c r="U21" s="407"/>
      <c r="V21" s="182"/>
      <c r="W21" s="208"/>
      <c r="X21" s="215"/>
      <c r="Y21" s="216"/>
      <c r="Z21" s="217"/>
      <c r="AA21" s="206"/>
      <c r="AB21" s="182"/>
      <c r="AC21" s="208"/>
      <c r="AD21" s="215"/>
      <c r="AE21" s="216"/>
      <c r="AF21" s="264"/>
    </row>
    <row r="22" spans="1:34" ht="15.6" customHeight="1">
      <c r="E22" s="386"/>
      <c r="F22" s="252"/>
      <c r="G22" s="189"/>
      <c r="H22" s="207"/>
      <c r="I22" s="261"/>
      <c r="J22" s="262"/>
      <c r="K22" s="256"/>
      <c r="L22" s="215"/>
      <c r="M22" s="216"/>
      <c r="N22" s="217"/>
      <c r="O22" s="206"/>
      <c r="P22" s="189"/>
      <c r="Q22" s="208"/>
      <c r="R22" s="215"/>
      <c r="S22" s="216"/>
      <c r="T22" s="217"/>
      <c r="U22" s="269"/>
      <c r="V22" s="182"/>
      <c r="W22" s="208"/>
      <c r="X22" s="215"/>
      <c r="Y22" s="216"/>
      <c r="Z22" s="217"/>
      <c r="AA22" s="206"/>
      <c r="AB22" s="182"/>
      <c r="AC22" s="208"/>
      <c r="AD22" s="215"/>
      <c r="AE22" s="216"/>
      <c r="AF22" s="264"/>
    </row>
    <row r="23" spans="1:34" ht="15.6" customHeight="1">
      <c r="E23" s="386"/>
      <c r="F23" s="252"/>
      <c r="G23" s="189"/>
      <c r="H23" s="207"/>
      <c r="I23" s="261"/>
      <c r="J23" s="262"/>
      <c r="K23" s="256"/>
      <c r="L23" s="215"/>
      <c r="M23" s="216"/>
      <c r="N23" s="217"/>
      <c r="O23" s="206"/>
      <c r="P23" s="189"/>
      <c r="Q23" s="208"/>
      <c r="R23" s="215"/>
      <c r="S23" s="216"/>
      <c r="T23" s="217"/>
      <c r="U23" s="206"/>
      <c r="V23" s="182"/>
      <c r="W23" s="208"/>
      <c r="X23" s="215"/>
      <c r="Y23" s="216"/>
      <c r="Z23" s="217"/>
      <c r="AA23" s="206"/>
      <c r="AB23" s="182"/>
      <c r="AC23" s="208"/>
      <c r="AD23" s="215"/>
      <c r="AE23" s="216"/>
      <c r="AF23" s="266"/>
    </row>
    <row r="24" spans="1:34" ht="15.6" customHeight="1">
      <c r="E24" s="386"/>
      <c r="F24" s="252"/>
      <c r="G24" s="189"/>
      <c r="H24" s="207"/>
      <c r="I24" s="261"/>
      <c r="J24" s="262"/>
      <c r="K24" s="256"/>
      <c r="L24" s="215"/>
      <c r="M24" s="216"/>
      <c r="N24" s="217"/>
      <c r="O24" s="206"/>
      <c r="P24" s="189"/>
      <c r="Q24" s="208"/>
      <c r="R24" s="215"/>
      <c r="S24" s="216"/>
      <c r="T24" s="217"/>
      <c r="U24" s="206"/>
      <c r="V24" s="182"/>
      <c r="W24" s="208"/>
      <c r="X24" s="215"/>
      <c r="Y24" s="216"/>
      <c r="Z24" s="217"/>
      <c r="AA24" s="206"/>
      <c r="AB24" s="182"/>
      <c r="AC24" s="208"/>
      <c r="AD24" s="215"/>
      <c r="AE24" s="216"/>
      <c r="AF24" s="266"/>
    </row>
    <row r="25" spans="1:34" ht="15.6" customHeight="1">
      <c r="E25" s="386"/>
      <c r="F25" s="252"/>
      <c r="G25" s="189"/>
      <c r="H25" s="207"/>
      <c r="I25" s="261"/>
      <c r="J25" s="262"/>
      <c r="K25" s="256"/>
      <c r="L25" s="215"/>
      <c r="M25" s="216"/>
      <c r="N25" s="217"/>
      <c r="O25" s="206"/>
      <c r="P25" s="189"/>
      <c r="Q25" s="208"/>
      <c r="R25" s="215"/>
      <c r="S25" s="216"/>
      <c r="T25" s="217"/>
      <c r="U25" s="206"/>
      <c r="V25" s="182"/>
      <c r="W25" s="208"/>
      <c r="X25" s="215"/>
      <c r="Y25" s="216"/>
      <c r="Z25" s="217"/>
      <c r="AA25" s="206"/>
      <c r="AB25" s="182"/>
      <c r="AC25" s="208"/>
      <c r="AD25" s="215"/>
      <c r="AE25" s="216"/>
      <c r="AF25" s="266"/>
    </row>
    <row r="26" spans="1:34" ht="15.6" customHeight="1">
      <c r="E26" s="386"/>
      <c r="F26" s="252"/>
      <c r="G26" s="189"/>
      <c r="H26" s="207"/>
      <c r="I26" s="261"/>
      <c r="J26" s="262"/>
      <c r="K26" s="256"/>
      <c r="L26" s="215"/>
      <c r="M26" s="216"/>
      <c r="N26" s="217"/>
      <c r="O26" s="206"/>
      <c r="P26" s="189"/>
      <c r="Q26" s="208"/>
      <c r="R26" s="215"/>
      <c r="S26" s="216"/>
      <c r="T26" s="217"/>
      <c r="U26" s="206"/>
      <c r="V26" s="182"/>
      <c r="W26" s="208"/>
      <c r="X26" s="215"/>
      <c r="Y26" s="216"/>
      <c r="Z26" s="217"/>
      <c r="AA26" s="206"/>
      <c r="AB26" s="182"/>
      <c r="AC26" s="208"/>
      <c r="AD26" s="215"/>
      <c r="AE26" s="216"/>
      <c r="AF26" s="266"/>
    </row>
    <row r="27" spans="1:34" ht="15.6" customHeight="1">
      <c r="E27" s="386"/>
      <c r="F27" s="252"/>
      <c r="G27" s="189"/>
      <c r="H27" s="207"/>
      <c r="I27" s="261"/>
      <c r="J27" s="262"/>
      <c r="K27" s="256"/>
      <c r="L27" s="215"/>
      <c r="M27" s="216"/>
      <c r="N27" s="217"/>
      <c r="O27" s="206"/>
      <c r="P27" s="189"/>
      <c r="Q27" s="208"/>
      <c r="R27" s="215"/>
      <c r="S27" s="216"/>
      <c r="T27" s="217"/>
      <c r="U27" s="206"/>
      <c r="V27" s="182"/>
      <c r="W27" s="208"/>
      <c r="X27" s="215"/>
      <c r="Y27" s="216"/>
      <c r="Z27" s="217"/>
      <c r="AA27" s="206"/>
      <c r="AB27" s="182"/>
      <c r="AC27" s="208"/>
      <c r="AD27" s="215"/>
      <c r="AE27" s="216"/>
      <c r="AF27" s="266"/>
    </row>
    <row r="28" spans="1:34" ht="15.6" customHeight="1">
      <c r="E28" s="386"/>
      <c r="F28" s="252"/>
      <c r="G28" s="189"/>
      <c r="H28" s="207"/>
      <c r="I28" s="261"/>
      <c r="J28" s="262"/>
      <c r="K28" s="256"/>
      <c r="L28" s="215"/>
      <c r="M28" s="216"/>
      <c r="N28" s="217"/>
      <c r="O28" s="206"/>
      <c r="P28" s="189"/>
      <c r="Q28" s="208"/>
      <c r="R28" s="215"/>
      <c r="S28" s="216"/>
      <c r="T28" s="217"/>
      <c r="U28" s="206"/>
      <c r="V28" s="182"/>
      <c r="W28" s="208"/>
      <c r="X28" s="215"/>
      <c r="Y28" s="216"/>
      <c r="Z28" s="217"/>
      <c r="AA28" s="206"/>
      <c r="AB28" s="182"/>
      <c r="AC28" s="208"/>
      <c r="AD28" s="215"/>
      <c r="AE28" s="216"/>
      <c r="AF28" s="266"/>
    </row>
    <row r="29" spans="1:34" ht="15.6" customHeight="1">
      <c r="E29" s="386"/>
      <c r="F29" s="252"/>
      <c r="G29" s="189"/>
      <c r="H29" s="207"/>
      <c r="I29" s="261"/>
      <c r="J29" s="262"/>
      <c r="K29" s="256"/>
      <c r="L29" s="215"/>
      <c r="M29" s="216"/>
      <c r="N29" s="217"/>
      <c r="O29" s="206"/>
      <c r="P29" s="189"/>
      <c r="Q29" s="208"/>
      <c r="R29" s="215"/>
      <c r="S29" s="216"/>
      <c r="T29" s="217"/>
      <c r="U29" s="206"/>
      <c r="V29" s="182"/>
      <c r="W29" s="208"/>
      <c r="X29" s="215"/>
      <c r="Y29" s="216"/>
      <c r="Z29" s="217"/>
      <c r="AA29" s="206"/>
      <c r="AB29" s="182"/>
      <c r="AC29" s="208"/>
      <c r="AD29" s="215"/>
      <c r="AE29" s="216"/>
      <c r="AF29" s="266"/>
      <c r="AH29" s="411" t="s">
        <v>76</v>
      </c>
    </row>
    <row r="30" spans="1:34" ht="15.6" customHeight="1">
      <c r="E30" s="386"/>
      <c r="F30" s="252"/>
      <c r="G30" s="189"/>
      <c r="H30" s="207"/>
      <c r="I30" s="261"/>
      <c r="J30" s="262"/>
      <c r="K30" s="256"/>
      <c r="L30" s="215"/>
      <c r="M30" s="216"/>
      <c r="N30" s="217"/>
      <c r="O30" s="206"/>
      <c r="P30" s="189"/>
      <c r="Q30" s="208"/>
      <c r="R30" s="215"/>
      <c r="S30" s="216"/>
      <c r="T30" s="217"/>
      <c r="U30" s="206"/>
      <c r="V30" s="182"/>
      <c r="W30" s="208"/>
      <c r="X30" s="215"/>
      <c r="Y30" s="216"/>
      <c r="Z30" s="217"/>
      <c r="AA30" s="206"/>
      <c r="AB30" s="182"/>
      <c r="AC30" s="208"/>
      <c r="AD30" s="215"/>
      <c r="AE30" s="216"/>
      <c r="AF30" s="266"/>
      <c r="AH30" s="411"/>
    </row>
    <row r="31" spans="1:34" ht="15.6" customHeight="1">
      <c r="E31" s="386"/>
      <c r="F31" s="252"/>
      <c r="G31" s="189"/>
      <c r="H31" s="207"/>
      <c r="I31" s="261"/>
      <c r="J31" s="262"/>
      <c r="K31" s="256"/>
      <c r="L31" s="215"/>
      <c r="M31" s="216"/>
      <c r="N31" s="217"/>
      <c r="O31" s="206"/>
      <c r="P31" s="189"/>
      <c r="Q31" s="208"/>
      <c r="R31" s="215"/>
      <c r="S31" s="216"/>
      <c r="T31" s="217"/>
      <c r="U31" s="206"/>
      <c r="V31" s="182"/>
      <c r="W31" s="208"/>
      <c r="X31" s="215"/>
      <c r="Y31" s="216"/>
      <c r="Z31" s="217"/>
      <c r="AA31" s="206"/>
      <c r="AB31" s="182"/>
      <c r="AC31" s="208"/>
      <c r="AD31" s="215"/>
      <c r="AE31" s="216"/>
      <c r="AF31" s="266"/>
      <c r="AH31" s="411"/>
    </row>
    <row r="32" spans="1:34" ht="15.6" customHeight="1">
      <c r="E32" s="386"/>
      <c r="F32" s="252"/>
      <c r="G32" s="189"/>
      <c r="H32" s="207"/>
      <c r="I32" s="261"/>
      <c r="J32" s="262"/>
      <c r="K32" s="256"/>
      <c r="L32" s="215"/>
      <c r="M32" s="216"/>
      <c r="N32" s="217"/>
      <c r="O32" s="206"/>
      <c r="P32" s="189"/>
      <c r="Q32" s="208"/>
      <c r="R32" s="215"/>
      <c r="S32" s="216"/>
      <c r="T32" s="217"/>
      <c r="U32" s="206"/>
      <c r="V32" s="182"/>
      <c r="W32" s="208"/>
      <c r="X32" s="215"/>
      <c r="Y32" s="216"/>
      <c r="Z32" s="217"/>
      <c r="AA32" s="206"/>
      <c r="AB32" s="182"/>
      <c r="AC32" s="208"/>
      <c r="AD32" s="215"/>
      <c r="AE32" s="216"/>
      <c r="AF32" s="266"/>
      <c r="AH32" s="411"/>
    </row>
    <row r="33" spans="5:32" ht="15.6" customHeight="1">
      <c r="E33" s="390"/>
      <c r="F33" s="391"/>
      <c r="G33" s="392"/>
      <c r="H33" s="464"/>
      <c r="I33" s="393"/>
      <c r="J33" s="326"/>
      <c r="K33" s="394"/>
      <c r="L33" s="395"/>
      <c r="M33" s="303"/>
      <c r="N33" s="396"/>
      <c r="O33" s="397"/>
      <c r="P33" s="392"/>
      <c r="Q33" s="398"/>
      <c r="R33" s="395"/>
      <c r="S33" s="303"/>
      <c r="T33" s="396"/>
      <c r="U33" s="397"/>
      <c r="V33" s="183"/>
      <c r="W33" s="398"/>
      <c r="X33" s="395"/>
      <c r="Y33" s="303"/>
      <c r="Z33" s="396"/>
      <c r="AA33" s="397"/>
      <c r="AB33" s="183"/>
      <c r="AC33" s="398"/>
      <c r="AD33" s="395"/>
      <c r="AE33" s="303"/>
      <c r="AF33" s="412"/>
    </row>
    <row r="34" spans="5:32" s="403" customFormat="1" ht="15.6" customHeight="1" thickBot="1">
      <c r="E34" s="327"/>
      <c r="F34" s="555" t="s">
        <v>499</v>
      </c>
      <c r="G34" s="305"/>
      <c r="H34" s="457">
        <f>SUM(H5:H33)</f>
        <v>27200</v>
      </c>
      <c r="I34" s="400"/>
      <c r="J34" s="306">
        <f>SUM(J5:J33)</f>
        <v>0</v>
      </c>
      <c r="K34" s="401"/>
      <c r="L34" s="313"/>
      <c r="M34" s="312">
        <f>SUM(M5:M33)</f>
        <v>0</v>
      </c>
      <c r="N34" s="332"/>
      <c r="O34" s="308" t="str">
        <f>CONCATENATE(FIXED(COUNTA(B5:B33),0,0),"　店")</f>
        <v>5　店</v>
      </c>
      <c r="P34" s="309"/>
      <c r="Q34" s="310">
        <f>SUM(Q5:Q33)</f>
        <v>2000</v>
      </c>
      <c r="R34" s="311"/>
      <c r="S34" s="331">
        <f>SUM(S5:S33)</f>
        <v>0</v>
      </c>
      <c r="T34" s="332"/>
      <c r="U34" s="308"/>
      <c r="V34" s="309"/>
      <c r="W34" s="310">
        <f>SUM(W5:W33)</f>
        <v>0</v>
      </c>
      <c r="X34" s="311"/>
      <c r="Y34" s="331">
        <f>SUM(Y5:Y33)</f>
        <v>0</v>
      </c>
      <c r="Z34" s="332"/>
      <c r="AA34" s="308" t="str">
        <f>CONCATENATE(FIXED(COUNTA(D5:D33),0,0),"　店")</f>
        <v>4　店</v>
      </c>
      <c r="AB34" s="309"/>
      <c r="AC34" s="310">
        <f>SUM(AC5:AC33)</f>
        <v>1750</v>
      </c>
      <c r="AD34" s="311"/>
      <c r="AE34" s="331">
        <f>SUM(AE5:AE33)</f>
        <v>0</v>
      </c>
      <c r="AF34" s="413"/>
    </row>
    <row r="35" spans="5:32" s="184" customFormat="1">
      <c r="F35" s="334"/>
      <c r="G35" s="335"/>
      <c r="H35" s="334"/>
      <c r="K35" s="274"/>
      <c r="AF35" s="506">
        <f>表紙!Y22</f>
        <v>45413</v>
      </c>
    </row>
  </sheetData>
  <sheetProtection formatCells="0"/>
  <customSheetViews>
    <customSheetView guid="{39CC32B7-D19B-4C38-8259-EC3E63D8F598}" showPageBreaks="1" zeroValues="0" printArea="1" hiddenColumns="1">
      <selection activeCell="D5" sqref="D5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1"/>
      <headerFooter alignWithMargins="0"/>
    </customSheetView>
    <customSheetView guid="{B0C08A05-CCD1-4A6A-ADA7-3323F63F237C}" showPageBreaks="1" zeroValues="0" printArea="1" hiddenColumns="1">
      <selection activeCell="AA35" sqref="AA35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2"/>
      <headerFooter alignWithMargins="0"/>
    </customSheetView>
    <customSheetView guid="{343ED13A-14B4-4643-81FD-CCCF86954CFE}" showPageBreaks="1" zeroValues="0" printArea="1" hiddenColumns="1">
      <selection activeCell="AF9" sqref="AF9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3"/>
      <headerFooter alignWithMargins="0"/>
    </customSheetView>
    <customSheetView guid="{ECD6A8B0-7E0E-471F-9988-0B75A55ED58B}" showPageBreaks="1" zeroValues="0" printArea="1" hiddenColumns="1" topLeftCell="D1">
      <selection activeCell="AF20" sqref="AF20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4"/>
      <headerFooter alignWithMargins="0"/>
    </customSheetView>
    <customSheetView guid="{4683B00D-FB7F-428F-89E4-512802998BB6}" showPageBreaks="1" zeroValues="0" printArea="1" hiddenColumns="1" topLeftCell="A16">
      <selection activeCell="U34" sqref="U3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5"/>
      <headerFooter alignWithMargins="0"/>
    </customSheetView>
  </customSheetViews>
  <mergeCells count="12">
    <mergeCell ref="O2:W2"/>
    <mergeCell ref="AA1:AE1"/>
    <mergeCell ref="AF12:AF13"/>
    <mergeCell ref="AA2:AC2"/>
    <mergeCell ref="F3:H3"/>
    <mergeCell ref="G1:L2"/>
    <mergeCell ref="T4:X4"/>
    <mergeCell ref="Z4:AD4"/>
    <mergeCell ref="E4:I4"/>
    <mergeCell ref="K4:L4"/>
    <mergeCell ref="N4:R4"/>
    <mergeCell ref="O1:W1"/>
  </mergeCells>
  <phoneticPr fontId="2"/>
  <conditionalFormatting sqref="G18:G21 G12:G14">
    <cfRule type="cellIs" dxfId="156" priority="14" operator="notEqual">
      <formula>#REF!</formula>
    </cfRule>
  </conditionalFormatting>
  <conditionalFormatting sqref="G5">
    <cfRule type="cellIs" dxfId="155" priority="13" operator="notEqual">
      <formula>#REF!</formula>
    </cfRule>
  </conditionalFormatting>
  <conditionalFormatting sqref="G6:G11">
    <cfRule type="cellIs" dxfId="154" priority="12" operator="notEqual">
      <formula>#REF!</formula>
    </cfRule>
  </conditionalFormatting>
  <conditionalFormatting sqref="G15">
    <cfRule type="cellIs" dxfId="153" priority="11" operator="notEqual">
      <formula>#REF!</formula>
    </cfRule>
  </conditionalFormatting>
  <conditionalFormatting sqref="G16">
    <cfRule type="cellIs" dxfId="152" priority="10" operator="notEqual">
      <formula>#REF!</formula>
    </cfRule>
  </conditionalFormatting>
  <conditionalFormatting sqref="G17">
    <cfRule type="cellIs" dxfId="151" priority="9" operator="notEqual">
      <formula>#REF!</formula>
    </cfRule>
  </conditionalFormatting>
  <conditionalFormatting sqref="G14">
    <cfRule type="cellIs" dxfId="150" priority="8" operator="notEqual">
      <formula>#REF!</formula>
    </cfRule>
  </conditionalFormatting>
  <conditionalFormatting sqref="G15">
    <cfRule type="cellIs" dxfId="149" priority="7" operator="notEqual">
      <formula>#REF!</formula>
    </cfRule>
  </conditionalFormatting>
  <conditionalFormatting sqref="G16">
    <cfRule type="cellIs" dxfId="148" priority="6" operator="notEqual">
      <formula>#REF!</formula>
    </cfRule>
  </conditionalFormatting>
  <conditionalFormatting sqref="G13">
    <cfRule type="cellIs" dxfId="147" priority="5" operator="notEqual">
      <formula>#REF!</formula>
    </cfRule>
  </conditionalFormatting>
  <conditionalFormatting sqref="G14">
    <cfRule type="cellIs" dxfId="146" priority="4" operator="notEqual">
      <formula>#REF!</formula>
    </cfRule>
  </conditionalFormatting>
  <conditionalFormatting sqref="G15">
    <cfRule type="cellIs" dxfId="145" priority="3" operator="notEqual">
      <formula>#REF!</formula>
    </cfRule>
  </conditionalFormatting>
  <conditionalFormatting sqref="G14">
    <cfRule type="cellIs" dxfId="144" priority="2" operator="notEqual">
      <formula>#REF!</formula>
    </cfRule>
  </conditionalFormatting>
  <conditionalFormatting sqref="G15">
    <cfRule type="cellIs" dxfId="143" priority="1" operator="notEqual">
      <formula>#REF!</formula>
    </cfRule>
  </conditionalFormatting>
  <dataValidations count="3">
    <dataValidation type="whole" operator="lessThanOrEqual" allowBlank="1" showInputMessage="1" showErrorMessage="1" sqref="J5:J21 M5:M21 S5:S21 Y5:Y21 AE5:AE21">
      <formula1>H5</formula1>
    </dataValidation>
    <dataValidation type="whole" operator="lessThanOrEqual" showInputMessage="1" showErrorMessage="1" sqref="AG3:IV65536">
      <formula1>AE3</formula1>
    </dataValidation>
    <dataValidation operator="lessThanOrEqual" showInputMessage="1" showErrorMessage="1" sqref="AG1:IV2"/>
  </dataValidations>
  <printOptions horizontalCentered="1" verticalCentered="1"/>
  <pageMargins left="0.59055118110236227" right="0.59055118110236227" top="0.23622047244094491" bottom="0.47244094488188981" header="0" footer="0.19685039370078741"/>
  <pageSetup paperSize="9" scale="95" orientation="landscape" r:id="rId6"/>
  <headerFooter alignWithMargins="0"/>
  <ignoredErrors>
    <ignoredError sqref="I9:N9 I12 I10 K10:R10 R9:AC9 I15 I13 T13:AC13 R8:Z8 I11 I5:N5 I6:N6 I7:M7 I8:M8 R5 R6:Z6 R7:Z7 R11:AB11 T10:AC10 I14:P14 R14:AC14 T5:Z5 I19:AC19 I18:X18 Z18:AC18 K11:M11 I17:AC17 I16 K16:AC16 K13:R13 K15:AC15 K12:AC12" unlockedFormula="1"/>
  </ignoredErrors>
  <drawing r:id="rId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showZeros="0" topLeftCell="E1" zoomScaleNormal="100" workbookViewId="0">
      <selection activeCell="F3" sqref="F3:H3"/>
    </sheetView>
  </sheetViews>
  <sheetFormatPr defaultRowHeight="13.5"/>
  <cols>
    <col min="1" max="3" width="15.125" style="275" hidden="1" customWidth="1"/>
    <col min="4" max="4" width="12.75" style="275" hidden="1" customWidth="1"/>
    <col min="5" max="5" width="1.875" style="275" customWidth="1"/>
    <col min="6" max="6" width="9.625" style="337" customWidth="1"/>
    <col min="7" max="7" width="2.125" style="338" customWidth="1"/>
    <col min="8" max="8" width="7.125" style="337" customWidth="1"/>
    <col min="9" max="9" width="0.375" style="275" customWidth="1"/>
    <col min="10" max="10" width="7.625" style="275" customWidth="1"/>
    <col min="11" max="11" width="6.625" style="275" hidden="1" customWidth="1"/>
    <col min="12" max="12" width="0.375" style="275" hidden="1" customWidth="1"/>
    <col min="13" max="13" width="8.125" style="275" hidden="1" customWidth="1"/>
    <col min="14" max="14" width="1" style="275" customWidth="1"/>
    <col min="15" max="15" width="8.875" style="275" customWidth="1"/>
    <col min="16" max="16" width="2.125" style="275" customWidth="1"/>
    <col min="17" max="17" width="6.625" style="275" customWidth="1"/>
    <col min="18" max="18" width="0.375" style="275" customWidth="1"/>
    <col min="19" max="19" width="7.125" style="275" customWidth="1"/>
    <col min="20" max="20" width="1.5" style="275" customWidth="1"/>
    <col min="21" max="21" width="8.875" style="275" customWidth="1"/>
    <col min="22" max="22" width="2.125" style="275" customWidth="1"/>
    <col min="23" max="23" width="6.125" style="275" customWidth="1"/>
    <col min="24" max="24" width="0.375" style="275" customWidth="1"/>
    <col min="25" max="25" width="7.125" style="275" customWidth="1"/>
    <col min="26" max="26" width="1.375" style="275" customWidth="1"/>
    <col min="27" max="27" width="8.875" style="275" customWidth="1"/>
    <col min="28" max="28" width="2.125" style="275" customWidth="1"/>
    <col min="29" max="29" width="6.125" style="275" customWidth="1"/>
    <col min="30" max="30" width="0.375" style="275" customWidth="1"/>
    <col min="31" max="31" width="7.125" style="275" customWidth="1"/>
    <col min="32" max="32" width="16.625" style="275" customWidth="1"/>
    <col min="33" max="16384" width="9" style="275"/>
  </cols>
  <sheetData>
    <row r="1" spans="1:32" ht="30" customHeight="1">
      <c r="E1" s="276" t="s">
        <v>0</v>
      </c>
      <c r="F1" s="277"/>
      <c r="G1" s="589"/>
      <c r="H1" s="589"/>
      <c r="I1" s="589"/>
      <c r="J1" s="589"/>
      <c r="K1" s="589"/>
      <c r="L1" s="630"/>
      <c r="M1" s="278" t="s">
        <v>1</v>
      </c>
      <c r="N1" s="472"/>
      <c r="O1" s="593" t="s">
        <v>83</v>
      </c>
      <c r="P1" s="593"/>
      <c r="Q1" s="593"/>
      <c r="R1" s="593"/>
      <c r="S1" s="593"/>
      <c r="T1" s="593"/>
      <c r="U1" s="593"/>
      <c r="V1" s="593"/>
      <c r="W1" s="594"/>
      <c r="X1" s="278" t="s">
        <v>2</v>
      </c>
      <c r="Y1" s="279"/>
      <c r="Z1" s="279"/>
      <c r="AA1" s="584"/>
      <c r="AB1" s="584"/>
      <c r="AC1" s="584"/>
      <c r="AD1" s="584"/>
      <c r="AE1" s="585"/>
      <c r="AF1" s="280" t="s">
        <v>3</v>
      </c>
    </row>
    <row r="2" spans="1:32" ht="30" customHeight="1">
      <c r="E2" s="281"/>
      <c r="F2" s="282"/>
      <c r="G2" s="590"/>
      <c r="H2" s="590"/>
      <c r="I2" s="590"/>
      <c r="J2" s="590"/>
      <c r="K2" s="590"/>
      <c r="L2" s="631"/>
      <c r="M2" s="278" t="s">
        <v>4</v>
      </c>
      <c r="N2" s="472"/>
      <c r="O2" s="593" t="s">
        <v>84</v>
      </c>
      <c r="P2" s="593"/>
      <c r="Q2" s="593"/>
      <c r="R2" s="593"/>
      <c r="S2" s="593"/>
      <c r="T2" s="593"/>
      <c r="U2" s="593"/>
      <c r="V2" s="593"/>
      <c r="W2" s="594"/>
      <c r="X2" s="278" t="s">
        <v>5</v>
      </c>
      <c r="Y2" s="279"/>
      <c r="Z2" s="279"/>
      <c r="AA2" s="636">
        <f>SUM(J33,M33,S33,Y33,AE33)</f>
        <v>0</v>
      </c>
      <c r="AB2" s="636"/>
      <c r="AC2" s="636"/>
      <c r="AD2" s="279"/>
      <c r="AE2" s="283" t="s">
        <v>6</v>
      </c>
      <c r="AF2" s="284"/>
    </row>
    <row r="3" spans="1:32" ht="24.95" customHeight="1" thickBot="1">
      <c r="F3" s="629" t="s">
        <v>50</v>
      </c>
      <c r="G3" s="629"/>
      <c r="H3" s="629"/>
      <c r="I3" s="285"/>
      <c r="J3" s="285"/>
      <c r="K3" s="379" t="s">
        <v>7</v>
      </c>
      <c r="L3" s="380"/>
      <c r="N3" s="380"/>
      <c r="O3" s="381">
        <f>H33+Q33+W33+AC33</f>
        <v>21200</v>
      </c>
      <c r="Q3" s="288" t="s">
        <v>6</v>
      </c>
    </row>
    <row r="4" spans="1:32" ht="15.6" customHeight="1">
      <c r="E4" s="591" t="s">
        <v>8</v>
      </c>
      <c r="F4" s="592"/>
      <c r="G4" s="592"/>
      <c r="H4" s="592"/>
      <c r="I4" s="635"/>
      <c r="J4" s="289" t="s">
        <v>9</v>
      </c>
      <c r="K4" s="637" t="s">
        <v>10</v>
      </c>
      <c r="L4" s="634"/>
      <c r="M4" s="290" t="s">
        <v>9</v>
      </c>
      <c r="N4" s="632" t="s">
        <v>11</v>
      </c>
      <c r="O4" s="633"/>
      <c r="P4" s="633"/>
      <c r="Q4" s="633"/>
      <c r="R4" s="634"/>
      <c r="S4" s="290"/>
      <c r="T4" s="632" t="s">
        <v>12</v>
      </c>
      <c r="U4" s="633"/>
      <c r="V4" s="633"/>
      <c r="W4" s="633"/>
      <c r="X4" s="634"/>
      <c r="Y4" s="290" t="s">
        <v>9</v>
      </c>
      <c r="Z4" s="632" t="s">
        <v>13</v>
      </c>
      <c r="AA4" s="633"/>
      <c r="AB4" s="633"/>
      <c r="AC4" s="633"/>
      <c r="AD4" s="634"/>
      <c r="AE4" s="290" t="s">
        <v>9</v>
      </c>
      <c r="AF4" s="382" t="s">
        <v>40</v>
      </c>
    </row>
    <row r="5" spans="1:32" ht="15.6" customHeight="1">
      <c r="A5" s="275">
        <v>230115103101</v>
      </c>
      <c r="B5" s="275">
        <v>230115203204</v>
      </c>
      <c r="C5" s="275">
        <v>230115303303</v>
      </c>
      <c r="D5" s="383">
        <v>230115403501</v>
      </c>
      <c r="E5" s="260" t="s">
        <v>73</v>
      </c>
      <c r="F5" s="252" t="s">
        <v>242</v>
      </c>
      <c r="G5" s="536" t="s">
        <v>420</v>
      </c>
      <c r="H5" s="207">
        <v>1650</v>
      </c>
      <c r="I5" s="261"/>
      <c r="J5" s="255"/>
      <c r="K5" s="256"/>
      <c r="L5" s="211"/>
      <c r="M5" s="212"/>
      <c r="N5" s="257"/>
      <c r="O5" s="206" t="s">
        <v>251</v>
      </c>
      <c r="P5" s="476" t="s">
        <v>105</v>
      </c>
      <c r="Q5" s="207">
        <v>1000</v>
      </c>
      <c r="R5" s="211"/>
      <c r="S5" s="212"/>
      <c r="T5" s="213"/>
      <c r="U5" s="209"/>
      <c r="V5" s="477"/>
      <c r="W5" s="210"/>
      <c r="X5" s="211"/>
      <c r="Y5" s="212"/>
      <c r="Z5" s="213"/>
      <c r="AA5" s="209" t="s">
        <v>389</v>
      </c>
      <c r="AB5" s="477" t="s">
        <v>105</v>
      </c>
      <c r="AC5" s="210">
        <v>500</v>
      </c>
      <c r="AD5" s="211"/>
      <c r="AE5" s="212"/>
      <c r="AF5" s="259" t="s">
        <v>104</v>
      </c>
    </row>
    <row r="6" spans="1:32" ht="15.6" customHeight="1">
      <c r="A6" s="275">
        <v>230115103102</v>
      </c>
      <c r="B6" s="275">
        <v>230115203205</v>
      </c>
      <c r="C6" s="275">
        <v>230115303305</v>
      </c>
      <c r="D6" s="383">
        <v>230115403502</v>
      </c>
      <c r="E6" s="405"/>
      <c r="F6" s="526" t="s">
        <v>243</v>
      </c>
      <c r="G6" s="537" t="s">
        <v>421</v>
      </c>
      <c r="H6" s="207">
        <v>1500</v>
      </c>
      <c r="I6" s="261"/>
      <c r="J6" s="262"/>
      <c r="K6" s="256"/>
      <c r="L6" s="215"/>
      <c r="M6" s="216"/>
      <c r="N6" s="256">
        <v>230110202201</v>
      </c>
      <c r="O6" s="206" t="s">
        <v>252</v>
      </c>
      <c r="P6" s="476" t="s">
        <v>105</v>
      </c>
      <c r="Q6" s="207">
        <v>400</v>
      </c>
      <c r="R6" s="215"/>
      <c r="S6" s="216"/>
      <c r="T6" s="217"/>
      <c r="U6" s="206"/>
      <c r="V6" s="478"/>
      <c r="W6" s="207"/>
      <c r="X6" s="215"/>
      <c r="Y6" s="216"/>
      <c r="Z6" s="217"/>
      <c r="AA6" s="206" t="s">
        <v>253</v>
      </c>
      <c r="AB6" s="478" t="s">
        <v>105</v>
      </c>
      <c r="AC6" s="208">
        <v>300</v>
      </c>
      <c r="AD6" s="215"/>
      <c r="AE6" s="216"/>
      <c r="AF6" s="264" t="s">
        <v>392</v>
      </c>
    </row>
    <row r="7" spans="1:32" ht="15.6" customHeight="1">
      <c r="A7" s="275">
        <v>230115103103</v>
      </c>
      <c r="B7" s="275">
        <v>230115203207</v>
      </c>
      <c r="D7" s="383">
        <v>230115403503</v>
      </c>
      <c r="E7" s="260" t="s">
        <v>63</v>
      </c>
      <c r="F7" s="526" t="s">
        <v>244</v>
      </c>
      <c r="G7" s="537" t="s">
        <v>421</v>
      </c>
      <c r="H7" s="207">
        <v>1400</v>
      </c>
      <c r="I7" s="261"/>
      <c r="J7" s="262"/>
      <c r="K7" s="256"/>
      <c r="L7" s="215"/>
      <c r="M7" s="216"/>
      <c r="N7" s="256">
        <v>230110202201</v>
      </c>
      <c r="O7" s="475" t="s">
        <v>245</v>
      </c>
      <c r="P7" s="476" t="s">
        <v>105</v>
      </c>
      <c r="Q7" s="208">
        <v>300</v>
      </c>
      <c r="R7" s="215"/>
      <c r="S7" s="216"/>
      <c r="T7" s="217"/>
      <c r="U7" s="206"/>
      <c r="V7" s="478"/>
      <c r="W7" s="208"/>
      <c r="X7" s="215"/>
      <c r="Y7" s="216"/>
      <c r="Z7" s="217"/>
      <c r="AA7" s="206" t="s">
        <v>244</v>
      </c>
      <c r="AB7" s="478" t="s">
        <v>105</v>
      </c>
      <c r="AC7" s="208">
        <v>400</v>
      </c>
      <c r="AD7" s="215"/>
      <c r="AE7" s="216"/>
      <c r="AF7" s="417" t="s">
        <v>77</v>
      </c>
    </row>
    <row r="8" spans="1:32" ht="15.6" customHeight="1">
      <c r="A8" s="275">
        <v>230115103104</v>
      </c>
      <c r="B8" s="275">
        <v>230115203208</v>
      </c>
      <c r="D8" s="383">
        <v>230115403504</v>
      </c>
      <c r="E8" s="260"/>
      <c r="F8" s="526" t="s">
        <v>245</v>
      </c>
      <c r="G8" s="537" t="s">
        <v>421</v>
      </c>
      <c r="H8" s="207">
        <v>1350</v>
      </c>
      <c r="I8" s="261"/>
      <c r="J8" s="262"/>
      <c r="K8" s="256"/>
      <c r="L8" s="215"/>
      <c r="M8" s="216"/>
      <c r="N8" s="256">
        <v>230110202201</v>
      </c>
      <c r="O8" s="206" t="s">
        <v>246</v>
      </c>
      <c r="P8" s="476" t="s">
        <v>105</v>
      </c>
      <c r="Q8" s="208">
        <v>300</v>
      </c>
      <c r="R8" s="215"/>
      <c r="S8" s="216"/>
      <c r="T8" s="217"/>
      <c r="U8" s="206"/>
      <c r="V8" s="478"/>
      <c r="W8" s="208"/>
      <c r="X8" s="215"/>
      <c r="Y8" s="216"/>
      <c r="Z8" s="217"/>
      <c r="AA8" s="206"/>
      <c r="AB8" s="478"/>
      <c r="AC8" s="208"/>
      <c r="AD8" s="215"/>
      <c r="AE8" s="216"/>
      <c r="AF8" s="266"/>
    </row>
    <row r="9" spans="1:32" ht="15.6" customHeight="1">
      <c r="A9" s="275">
        <v>230115103106</v>
      </c>
      <c r="B9" s="275">
        <v>230115203210</v>
      </c>
      <c r="D9" s="383"/>
      <c r="E9" s="260" t="s">
        <v>67</v>
      </c>
      <c r="F9" s="526" t="s">
        <v>246</v>
      </c>
      <c r="G9" s="537" t="s">
        <v>421</v>
      </c>
      <c r="H9" s="207">
        <v>3000</v>
      </c>
      <c r="I9" s="261"/>
      <c r="J9" s="262"/>
      <c r="K9" s="256"/>
      <c r="L9" s="215"/>
      <c r="M9" s="216"/>
      <c r="N9" s="256">
        <v>230110202201</v>
      </c>
      <c r="O9" s="206" t="s">
        <v>248</v>
      </c>
      <c r="P9" s="476" t="s">
        <v>105</v>
      </c>
      <c r="Q9" s="208">
        <v>400</v>
      </c>
      <c r="R9" s="215"/>
      <c r="S9" s="216"/>
      <c r="T9" s="217"/>
      <c r="U9" s="206"/>
      <c r="V9" s="478"/>
      <c r="W9" s="208"/>
      <c r="X9" s="215"/>
      <c r="Y9" s="216"/>
      <c r="Z9" s="217"/>
      <c r="AA9" s="206"/>
      <c r="AB9" s="478"/>
      <c r="AC9" s="208"/>
      <c r="AD9" s="215"/>
      <c r="AE9" s="216"/>
      <c r="AF9" s="264" t="s">
        <v>482</v>
      </c>
    </row>
    <row r="10" spans="1:32" ht="15.6" customHeight="1">
      <c r="A10" s="275">
        <v>230115103108</v>
      </c>
      <c r="D10" s="383"/>
      <c r="E10" s="260"/>
      <c r="F10" s="526" t="s">
        <v>247</v>
      </c>
      <c r="G10" s="537" t="s">
        <v>421</v>
      </c>
      <c r="H10" s="207">
        <v>2500</v>
      </c>
      <c r="I10" s="261"/>
      <c r="J10" s="262"/>
      <c r="K10" s="256"/>
      <c r="L10" s="215"/>
      <c r="M10" s="216"/>
      <c r="N10" s="256">
        <v>230110202201</v>
      </c>
      <c r="O10" s="206"/>
      <c r="P10" s="476"/>
      <c r="Q10" s="208"/>
      <c r="R10" s="215"/>
      <c r="S10" s="216"/>
      <c r="T10" s="217"/>
      <c r="U10" s="206"/>
      <c r="V10" s="478"/>
      <c r="W10" s="208"/>
      <c r="X10" s="215"/>
      <c r="Y10" s="216"/>
      <c r="Z10" s="217"/>
      <c r="AA10" s="206"/>
      <c r="AB10" s="478"/>
      <c r="AC10" s="208"/>
      <c r="AD10" s="215"/>
      <c r="AE10" s="216"/>
      <c r="AF10" s="264" t="s">
        <v>407</v>
      </c>
    </row>
    <row r="11" spans="1:32" ht="15.6" customHeight="1">
      <c r="A11" s="275">
        <v>230115103109</v>
      </c>
      <c r="D11" s="383"/>
      <c r="E11" s="260" t="s">
        <v>364</v>
      </c>
      <c r="F11" s="526" t="s">
        <v>248</v>
      </c>
      <c r="G11" s="537" t="s">
        <v>421</v>
      </c>
      <c r="H11" s="207">
        <v>2500</v>
      </c>
      <c r="I11" s="261"/>
      <c r="J11" s="262"/>
      <c r="K11" s="256"/>
      <c r="L11" s="215"/>
      <c r="M11" s="216"/>
      <c r="N11" s="256">
        <v>230110202201</v>
      </c>
      <c r="O11" s="206"/>
      <c r="P11" s="476"/>
      <c r="Q11" s="208"/>
      <c r="R11" s="215"/>
      <c r="S11" s="216"/>
      <c r="T11" s="217"/>
      <c r="U11" s="206"/>
      <c r="V11" s="478"/>
      <c r="W11" s="208"/>
      <c r="X11" s="215"/>
      <c r="Y11" s="216"/>
      <c r="Z11" s="217"/>
      <c r="AA11" s="206"/>
      <c r="AB11" s="478"/>
      <c r="AC11" s="208"/>
      <c r="AD11" s="215"/>
      <c r="AE11" s="216"/>
      <c r="AF11" s="264" t="s">
        <v>483</v>
      </c>
    </row>
    <row r="12" spans="1:32" ht="15.6" customHeight="1">
      <c r="A12" s="275">
        <v>230115103110</v>
      </c>
      <c r="D12" s="383"/>
      <c r="E12" s="260"/>
      <c r="F12" s="526" t="s">
        <v>249</v>
      </c>
      <c r="G12" s="537" t="s">
        <v>426</v>
      </c>
      <c r="H12" s="207">
        <v>1200</v>
      </c>
      <c r="I12" s="261"/>
      <c r="J12" s="262"/>
      <c r="K12" s="256"/>
      <c r="L12" s="215"/>
      <c r="M12" s="216"/>
      <c r="N12" s="256">
        <v>230110202201</v>
      </c>
      <c r="O12" s="475"/>
      <c r="P12" s="476"/>
      <c r="Q12" s="208"/>
      <c r="R12" s="215"/>
      <c r="S12" s="216"/>
      <c r="T12" s="217"/>
      <c r="U12" s="206"/>
      <c r="V12" s="478"/>
      <c r="W12" s="208"/>
      <c r="X12" s="215"/>
      <c r="Y12" s="216"/>
      <c r="Z12" s="217"/>
      <c r="AA12" s="206"/>
      <c r="AB12" s="478"/>
      <c r="AC12" s="208"/>
      <c r="AD12" s="215"/>
      <c r="AE12" s="216"/>
      <c r="AF12" s="264"/>
    </row>
    <row r="13" spans="1:32" ht="15.6" customHeight="1">
      <c r="A13" s="275">
        <v>230115103111</v>
      </c>
      <c r="D13" s="383"/>
      <c r="E13" s="260"/>
      <c r="F13" s="526" t="s">
        <v>250</v>
      </c>
      <c r="G13" s="537" t="s">
        <v>426</v>
      </c>
      <c r="H13" s="207">
        <v>2500</v>
      </c>
      <c r="I13" s="261"/>
      <c r="J13" s="262"/>
      <c r="K13" s="256"/>
      <c r="L13" s="215"/>
      <c r="M13" s="216"/>
      <c r="N13" s="256">
        <v>230110202201</v>
      </c>
      <c r="O13" s="206"/>
      <c r="P13" s="476"/>
      <c r="Q13" s="208"/>
      <c r="R13" s="215"/>
      <c r="S13" s="216"/>
      <c r="T13" s="217"/>
      <c r="U13" s="206"/>
      <c r="V13" s="478"/>
      <c r="W13" s="208"/>
      <c r="X13" s="215"/>
      <c r="Y13" s="216"/>
      <c r="Z13" s="217"/>
      <c r="AA13" s="206"/>
      <c r="AB13" s="478"/>
      <c r="AC13" s="208"/>
      <c r="AD13" s="215"/>
      <c r="AE13" s="216"/>
      <c r="AF13" s="264" t="s">
        <v>484</v>
      </c>
    </row>
    <row r="14" spans="1:32">
      <c r="A14" s="275">
        <v>230115103112</v>
      </c>
      <c r="D14" s="383"/>
      <c r="E14" s="260"/>
      <c r="F14" s="526"/>
      <c r="G14" s="537"/>
      <c r="H14" s="207"/>
      <c r="I14" s="261"/>
      <c r="J14" s="262"/>
      <c r="K14" s="256"/>
      <c r="L14" s="215"/>
      <c r="M14" s="216"/>
      <c r="N14" s="256">
        <v>230110202201</v>
      </c>
      <c r="O14" s="206"/>
      <c r="P14" s="476"/>
      <c r="Q14" s="208"/>
      <c r="R14" s="215"/>
      <c r="S14" s="216"/>
      <c r="T14" s="217"/>
      <c r="U14" s="206"/>
      <c r="V14" s="478"/>
      <c r="W14" s="208"/>
      <c r="X14" s="215"/>
      <c r="Y14" s="216"/>
      <c r="Z14" s="217"/>
      <c r="AA14" s="206"/>
      <c r="AB14" s="478"/>
      <c r="AC14" s="208"/>
      <c r="AD14" s="215"/>
      <c r="AE14" s="216"/>
      <c r="AF14" s="266"/>
    </row>
    <row r="15" spans="1:32" ht="15.6" customHeight="1">
      <c r="A15" s="275">
        <v>230115103113</v>
      </c>
      <c r="D15" s="383"/>
      <c r="E15" s="260"/>
      <c r="F15" s="526"/>
      <c r="G15" s="182"/>
      <c r="H15" s="207"/>
      <c r="I15" s="261"/>
      <c r="J15" s="262"/>
      <c r="K15" s="256"/>
      <c r="L15" s="215"/>
      <c r="M15" s="216"/>
      <c r="N15" s="256">
        <v>230110202201</v>
      </c>
      <c r="O15" s="206"/>
      <c r="P15" s="189"/>
      <c r="Q15" s="208"/>
      <c r="R15" s="215"/>
      <c r="S15" s="216"/>
      <c r="T15" s="217"/>
      <c r="U15" s="206"/>
      <c r="V15" s="182"/>
      <c r="W15" s="208"/>
      <c r="X15" s="215"/>
      <c r="Y15" s="216"/>
      <c r="Z15" s="217"/>
      <c r="AA15" s="206"/>
      <c r="AB15" s="182"/>
      <c r="AC15" s="208"/>
      <c r="AD15" s="215"/>
      <c r="AE15" s="216"/>
      <c r="AF15" s="264"/>
    </row>
    <row r="16" spans="1:32" ht="15.6" customHeight="1">
      <c r="A16" s="275">
        <v>230115103115</v>
      </c>
      <c r="D16" s="383"/>
      <c r="E16" s="260"/>
      <c r="F16" s="252"/>
      <c r="G16" s="182"/>
      <c r="H16" s="207"/>
      <c r="I16" s="261"/>
      <c r="J16" s="262"/>
      <c r="K16" s="256"/>
      <c r="L16" s="215"/>
      <c r="M16" s="216"/>
      <c r="N16" s="256">
        <v>230110202201</v>
      </c>
      <c r="O16" s="206"/>
      <c r="P16" s="189"/>
      <c r="Q16" s="208"/>
      <c r="R16" s="215"/>
      <c r="S16" s="216"/>
      <c r="T16" s="217"/>
      <c r="U16" s="206"/>
      <c r="V16" s="182"/>
      <c r="W16" s="208"/>
      <c r="X16" s="215"/>
      <c r="Y16" s="216"/>
      <c r="Z16" s="217"/>
      <c r="AA16" s="206"/>
      <c r="AB16" s="182"/>
      <c r="AC16" s="208"/>
      <c r="AD16" s="215"/>
      <c r="AE16" s="216"/>
      <c r="AF16" s="264"/>
    </row>
    <row r="17" spans="1:32" ht="15.6" customHeight="1">
      <c r="A17" s="275">
        <v>230115103117</v>
      </c>
      <c r="D17" s="383"/>
      <c r="E17" s="260"/>
      <c r="F17" s="252"/>
      <c r="G17" s="182"/>
      <c r="H17" s="207"/>
      <c r="I17" s="261"/>
      <c r="J17" s="262"/>
      <c r="K17" s="256"/>
      <c r="L17" s="215"/>
      <c r="M17" s="216"/>
      <c r="N17" s="256">
        <v>230110202201</v>
      </c>
      <c r="O17" s="206"/>
      <c r="P17" s="189"/>
      <c r="Q17" s="208"/>
      <c r="R17" s="215"/>
      <c r="S17" s="216"/>
      <c r="T17" s="217"/>
      <c r="U17" s="206"/>
      <c r="V17" s="182"/>
      <c r="W17" s="208"/>
      <c r="X17" s="215"/>
      <c r="Y17" s="216"/>
      <c r="Z17" s="217"/>
      <c r="AA17" s="206"/>
      <c r="AB17" s="182"/>
      <c r="AC17" s="208"/>
      <c r="AD17" s="215"/>
      <c r="AE17" s="216"/>
      <c r="AF17" s="414"/>
    </row>
    <row r="18" spans="1:32" ht="15.6" customHeight="1">
      <c r="D18" s="383"/>
      <c r="E18" s="405"/>
      <c r="F18" s="252"/>
      <c r="G18" s="182"/>
      <c r="H18" s="207"/>
      <c r="I18" s="261"/>
      <c r="J18" s="262"/>
      <c r="K18" s="256"/>
      <c r="L18" s="215"/>
      <c r="M18" s="216"/>
      <c r="N18" s="256">
        <v>230110202201</v>
      </c>
      <c r="O18" s="206"/>
      <c r="P18" s="189"/>
      <c r="Q18" s="208"/>
      <c r="R18" s="215"/>
      <c r="S18" s="216"/>
      <c r="T18" s="217"/>
      <c r="U18" s="206"/>
      <c r="V18" s="182"/>
      <c r="W18" s="208"/>
      <c r="X18" s="215"/>
      <c r="Y18" s="216"/>
      <c r="Z18" s="217"/>
      <c r="AA18" s="206"/>
      <c r="AB18" s="182"/>
      <c r="AC18" s="208"/>
      <c r="AD18" s="215"/>
      <c r="AE18" s="216"/>
      <c r="AF18" s="414"/>
    </row>
    <row r="19" spans="1:32" ht="15.6" customHeight="1">
      <c r="D19" s="383"/>
      <c r="E19" s="405"/>
      <c r="F19" s="252"/>
      <c r="G19" s="182"/>
      <c r="H19" s="207"/>
      <c r="I19" s="261"/>
      <c r="J19" s="262"/>
      <c r="K19" s="256"/>
      <c r="L19" s="215"/>
      <c r="M19" s="216"/>
      <c r="N19" s="256">
        <v>230110202201</v>
      </c>
      <c r="O19" s="206"/>
      <c r="P19" s="189"/>
      <c r="Q19" s="208"/>
      <c r="R19" s="215"/>
      <c r="S19" s="216"/>
      <c r="T19" s="217"/>
      <c r="U19" s="206"/>
      <c r="V19" s="182"/>
      <c r="W19" s="208"/>
      <c r="X19" s="215"/>
      <c r="Y19" s="216"/>
      <c r="Z19" s="217"/>
      <c r="AA19" s="206"/>
      <c r="AB19" s="182"/>
      <c r="AC19" s="208"/>
      <c r="AD19" s="215"/>
      <c r="AE19" s="216"/>
      <c r="AF19" s="414"/>
    </row>
    <row r="20" spans="1:32" ht="15.6" customHeight="1">
      <c r="E20" s="405"/>
      <c r="F20" s="252"/>
      <c r="G20" s="189"/>
      <c r="H20" s="207"/>
      <c r="I20" s="261"/>
      <c r="J20" s="262"/>
      <c r="K20" s="256"/>
      <c r="L20" s="215"/>
      <c r="M20" s="216"/>
      <c r="N20" s="217">
        <v>230110202201</v>
      </c>
      <c r="O20" s="206"/>
      <c r="P20" s="189"/>
      <c r="Q20" s="208"/>
      <c r="R20" s="215"/>
      <c r="S20" s="216"/>
      <c r="T20" s="217"/>
      <c r="U20" s="206"/>
      <c r="V20" s="182"/>
      <c r="W20" s="208"/>
      <c r="X20" s="215"/>
      <c r="Y20" s="216"/>
      <c r="Z20" s="217"/>
      <c r="AA20" s="206"/>
      <c r="AB20" s="182"/>
      <c r="AC20" s="208"/>
      <c r="AD20" s="215"/>
      <c r="AE20" s="216"/>
      <c r="AF20" s="414"/>
    </row>
    <row r="21" spans="1:32" ht="15.6" customHeight="1">
      <c r="E21" s="405"/>
      <c r="F21" s="252"/>
      <c r="G21" s="189"/>
      <c r="H21" s="207"/>
      <c r="I21" s="261"/>
      <c r="J21" s="262"/>
      <c r="K21" s="256"/>
      <c r="L21" s="215"/>
      <c r="M21" s="216"/>
      <c r="N21" s="217">
        <v>230110202201</v>
      </c>
      <c r="O21" s="206"/>
      <c r="P21" s="189"/>
      <c r="Q21" s="208"/>
      <c r="R21" s="215"/>
      <c r="S21" s="216"/>
      <c r="T21" s="217"/>
      <c r="U21" s="206"/>
      <c r="V21" s="182"/>
      <c r="W21" s="208"/>
      <c r="X21" s="215"/>
      <c r="Y21" s="216"/>
      <c r="Z21" s="217"/>
      <c r="AA21" s="206"/>
      <c r="AB21" s="182"/>
      <c r="AC21" s="208"/>
      <c r="AD21" s="215"/>
      <c r="AE21" s="216"/>
      <c r="AF21" s="414"/>
    </row>
    <row r="22" spans="1:32" ht="15.6" customHeight="1">
      <c r="E22" s="405"/>
      <c r="F22" s="252"/>
      <c r="G22" s="189"/>
      <c r="H22" s="207"/>
      <c r="I22" s="261"/>
      <c r="J22" s="262"/>
      <c r="K22" s="256"/>
      <c r="L22" s="215"/>
      <c r="M22" s="216"/>
      <c r="N22" s="217">
        <v>230110202201</v>
      </c>
      <c r="O22" s="206"/>
      <c r="P22" s="189"/>
      <c r="Q22" s="208"/>
      <c r="R22" s="215"/>
      <c r="S22" s="216"/>
      <c r="T22" s="217"/>
      <c r="U22" s="206"/>
      <c r="V22" s="182"/>
      <c r="W22" s="208"/>
      <c r="X22" s="215"/>
      <c r="Y22" s="216"/>
      <c r="Z22" s="217"/>
      <c r="AA22" s="206"/>
      <c r="AB22" s="182"/>
      <c r="AC22" s="208"/>
      <c r="AD22" s="215"/>
      <c r="AE22" s="216"/>
      <c r="AF22" s="414"/>
    </row>
    <row r="23" spans="1:32" ht="15.6" customHeight="1">
      <c r="E23" s="386"/>
      <c r="F23" s="252"/>
      <c r="G23" s="189"/>
      <c r="H23" s="207"/>
      <c r="I23" s="261"/>
      <c r="J23" s="262"/>
      <c r="K23" s="256"/>
      <c r="L23" s="215"/>
      <c r="M23" s="216"/>
      <c r="N23" s="217">
        <v>230110202201</v>
      </c>
      <c r="O23" s="206"/>
      <c r="P23" s="189"/>
      <c r="Q23" s="208"/>
      <c r="R23" s="215"/>
      <c r="S23" s="216"/>
      <c r="T23" s="217"/>
      <c r="U23" s="206"/>
      <c r="V23" s="182"/>
      <c r="W23" s="208"/>
      <c r="X23" s="215"/>
      <c r="Y23" s="216"/>
      <c r="Z23" s="217"/>
      <c r="AA23" s="206"/>
      <c r="AB23" s="182"/>
      <c r="AC23" s="208"/>
      <c r="AD23" s="215"/>
      <c r="AE23" s="216"/>
      <c r="AF23" s="414"/>
    </row>
    <row r="24" spans="1:32" ht="15.6" customHeight="1">
      <c r="E24" s="386"/>
      <c r="F24" s="252"/>
      <c r="G24" s="189"/>
      <c r="H24" s="207"/>
      <c r="I24" s="261"/>
      <c r="J24" s="262"/>
      <c r="K24" s="256"/>
      <c r="L24" s="215"/>
      <c r="M24" s="216"/>
      <c r="N24" s="217">
        <v>230110202201</v>
      </c>
      <c r="O24" s="206"/>
      <c r="P24" s="189"/>
      <c r="Q24" s="208"/>
      <c r="R24" s="215"/>
      <c r="S24" s="216"/>
      <c r="T24" s="217"/>
      <c r="U24" s="206"/>
      <c r="V24" s="182"/>
      <c r="W24" s="208"/>
      <c r="X24" s="215"/>
      <c r="Y24" s="216"/>
      <c r="Z24" s="217"/>
      <c r="AA24" s="206"/>
      <c r="AB24" s="182"/>
      <c r="AC24" s="208"/>
      <c r="AD24" s="215"/>
      <c r="AE24" s="216"/>
      <c r="AF24" s="414"/>
    </row>
    <row r="25" spans="1:32" ht="15.6" customHeight="1">
      <c r="E25" s="386"/>
      <c r="F25" s="252"/>
      <c r="G25" s="189"/>
      <c r="H25" s="207"/>
      <c r="I25" s="261"/>
      <c r="J25" s="262"/>
      <c r="K25" s="256"/>
      <c r="L25" s="215"/>
      <c r="M25" s="216"/>
      <c r="N25" s="217">
        <v>230110202201</v>
      </c>
      <c r="O25" s="206"/>
      <c r="P25" s="189"/>
      <c r="Q25" s="208"/>
      <c r="R25" s="215"/>
      <c r="S25" s="216"/>
      <c r="T25" s="217"/>
      <c r="U25" s="206"/>
      <c r="V25" s="182"/>
      <c r="W25" s="208"/>
      <c r="X25" s="215"/>
      <c r="Y25" s="216"/>
      <c r="Z25" s="217"/>
      <c r="AA25" s="206"/>
      <c r="AB25" s="182"/>
      <c r="AC25" s="208"/>
      <c r="AD25" s="215"/>
      <c r="AE25" s="216"/>
      <c r="AF25" s="414"/>
    </row>
    <row r="26" spans="1:32" ht="15.6" customHeight="1">
      <c r="E26" s="386"/>
      <c r="F26" s="252"/>
      <c r="G26" s="189"/>
      <c r="H26" s="207"/>
      <c r="I26" s="261"/>
      <c r="J26" s="262"/>
      <c r="K26" s="256"/>
      <c r="L26" s="215"/>
      <c r="M26" s="216"/>
      <c r="N26" s="217">
        <v>230110202201</v>
      </c>
      <c r="O26" s="206"/>
      <c r="P26" s="189"/>
      <c r="Q26" s="208"/>
      <c r="R26" s="215"/>
      <c r="S26" s="216"/>
      <c r="T26" s="217"/>
      <c r="U26" s="206"/>
      <c r="V26" s="182"/>
      <c r="W26" s="208"/>
      <c r="X26" s="215"/>
      <c r="Y26" s="216"/>
      <c r="Z26" s="217"/>
      <c r="AA26" s="206"/>
      <c r="AB26" s="182"/>
      <c r="AC26" s="208"/>
      <c r="AD26" s="215"/>
      <c r="AE26" s="216"/>
      <c r="AF26" s="414"/>
    </row>
    <row r="27" spans="1:32" ht="15.6" customHeight="1">
      <c r="E27" s="386"/>
      <c r="F27" s="252"/>
      <c r="G27" s="189"/>
      <c r="H27" s="207"/>
      <c r="I27" s="261"/>
      <c r="J27" s="262"/>
      <c r="K27" s="256"/>
      <c r="L27" s="215"/>
      <c r="M27" s="216"/>
      <c r="N27" s="217">
        <v>230110202201</v>
      </c>
      <c r="O27" s="206"/>
      <c r="P27" s="189"/>
      <c r="Q27" s="208"/>
      <c r="R27" s="215"/>
      <c r="S27" s="216"/>
      <c r="T27" s="217"/>
      <c r="U27" s="206"/>
      <c r="V27" s="182"/>
      <c r="W27" s="208"/>
      <c r="X27" s="215"/>
      <c r="Y27" s="216"/>
      <c r="Z27" s="217"/>
      <c r="AA27" s="206"/>
      <c r="AB27" s="182"/>
      <c r="AC27" s="208"/>
      <c r="AD27" s="215"/>
      <c r="AE27" s="216"/>
      <c r="AF27" s="414"/>
    </row>
    <row r="28" spans="1:32" ht="15.6" customHeight="1">
      <c r="E28" s="386"/>
      <c r="F28" s="252"/>
      <c r="G28" s="189"/>
      <c r="H28" s="207"/>
      <c r="I28" s="261"/>
      <c r="J28" s="262"/>
      <c r="K28" s="256"/>
      <c r="L28" s="215"/>
      <c r="M28" s="216"/>
      <c r="N28" s="217">
        <v>230110202201</v>
      </c>
      <c r="O28" s="206"/>
      <c r="P28" s="189"/>
      <c r="Q28" s="208"/>
      <c r="R28" s="215"/>
      <c r="S28" s="216"/>
      <c r="T28" s="217"/>
      <c r="U28" s="206"/>
      <c r="V28" s="182"/>
      <c r="W28" s="208"/>
      <c r="X28" s="215"/>
      <c r="Y28" s="216"/>
      <c r="Z28" s="217"/>
      <c r="AA28" s="206"/>
      <c r="AB28" s="182"/>
      <c r="AC28" s="208"/>
      <c r="AD28" s="215"/>
      <c r="AE28" s="216"/>
      <c r="AF28" s="414"/>
    </row>
    <row r="29" spans="1:32" ht="15.6" customHeight="1">
      <c r="E29" s="386"/>
      <c r="F29" s="252"/>
      <c r="G29" s="189"/>
      <c r="H29" s="207"/>
      <c r="I29" s="261"/>
      <c r="J29" s="262"/>
      <c r="K29" s="256"/>
      <c r="L29" s="215"/>
      <c r="M29" s="216"/>
      <c r="N29" s="217">
        <v>230110202201</v>
      </c>
      <c r="O29" s="206"/>
      <c r="P29" s="189"/>
      <c r="Q29" s="208"/>
      <c r="R29" s="215"/>
      <c r="S29" s="216"/>
      <c r="T29" s="217"/>
      <c r="U29" s="206"/>
      <c r="V29" s="182"/>
      <c r="W29" s="208"/>
      <c r="X29" s="215"/>
      <c r="Y29" s="216"/>
      <c r="Z29" s="217"/>
      <c r="AA29" s="206"/>
      <c r="AB29" s="182"/>
      <c r="AC29" s="208"/>
      <c r="AD29" s="215"/>
      <c r="AE29" s="216"/>
      <c r="AF29" s="414"/>
    </row>
    <row r="30" spans="1:32" ht="15.6" customHeight="1">
      <c r="E30" s="386"/>
      <c r="F30" s="252"/>
      <c r="G30" s="189"/>
      <c r="H30" s="207"/>
      <c r="I30" s="261"/>
      <c r="J30" s="262"/>
      <c r="K30" s="256"/>
      <c r="L30" s="215"/>
      <c r="M30" s="216"/>
      <c r="N30" s="217">
        <v>230110202201</v>
      </c>
      <c r="O30" s="206"/>
      <c r="P30" s="189"/>
      <c r="Q30" s="208"/>
      <c r="R30" s="215"/>
      <c r="S30" s="216"/>
      <c r="T30" s="217"/>
      <c r="U30" s="206"/>
      <c r="V30" s="182"/>
      <c r="W30" s="208"/>
      <c r="X30" s="215"/>
      <c r="Y30" s="216"/>
      <c r="Z30" s="217"/>
      <c r="AA30" s="206"/>
      <c r="AB30" s="182"/>
      <c r="AC30" s="208"/>
      <c r="AD30" s="215"/>
      <c r="AE30" s="216"/>
      <c r="AF30" s="414"/>
    </row>
    <row r="31" spans="1:32" ht="15.6" customHeight="1">
      <c r="E31" s="386"/>
      <c r="F31" s="252"/>
      <c r="G31" s="189"/>
      <c r="H31" s="207"/>
      <c r="I31" s="261"/>
      <c r="J31" s="262"/>
      <c r="K31" s="256"/>
      <c r="L31" s="215"/>
      <c r="M31" s="216"/>
      <c r="N31" s="217">
        <v>230110202201</v>
      </c>
      <c r="O31" s="206"/>
      <c r="P31" s="189"/>
      <c r="Q31" s="208"/>
      <c r="R31" s="215"/>
      <c r="S31" s="216"/>
      <c r="T31" s="217"/>
      <c r="U31" s="206"/>
      <c r="V31" s="182"/>
      <c r="W31" s="208"/>
      <c r="X31" s="215"/>
      <c r="Y31" s="216"/>
      <c r="Z31" s="217"/>
      <c r="AA31" s="206"/>
      <c r="AB31" s="182"/>
      <c r="AC31" s="208"/>
      <c r="AD31" s="215"/>
      <c r="AE31" s="216"/>
      <c r="AF31" s="414"/>
    </row>
    <row r="32" spans="1:32" ht="15.6" customHeight="1">
      <c r="E32" s="390"/>
      <c r="F32" s="391"/>
      <c r="G32" s="392"/>
      <c r="H32" s="464"/>
      <c r="I32" s="393"/>
      <c r="J32" s="326"/>
      <c r="K32" s="394"/>
      <c r="L32" s="395"/>
      <c r="M32" s="303"/>
      <c r="N32" s="396">
        <v>230110202201</v>
      </c>
      <c r="O32" s="397"/>
      <c r="P32" s="392"/>
      <c r="Q32" s="398"/>
      <c r="R32" s="395"/>
      <c r="S32" s="303"/>
      <c r="T32" s="396"/>
      <c r="U32" s="397"/>
      <c r="V32" s="183"/>
      <c r="W32" s="398"/>
      <c r="X32" s="395"/>
      <c r="Y32" s="303"/>
      <c r="Z32" s="396"/>
      <c r="AA32" s="397"/>
      <c r="AB32" s="183"/>
      <c r="AC32" s="398"/>
      <c r="AD32" s="395"/>
      <c r="AE32" s="303"/>
      <c r="AF32" s="414"/>
    </row>
    <row r="33" spans="5:32" s="403" customFormat="1" ht="15.6" customHeight="1" thickBot="1">
      <c r="E33" s="327"/>
      <c r="F33" s="554" t="s">
        <v>496</v>
      </c>
      <c r="G33" s="305"/>
      <c r="H33" s="457">
        <f>SUM(H5:H32)</f>
        <v>17600</v>
      </c>
      <c r="I33" s="400"/>
      <c r="J33" s="306">
        <f>SUM(J5:J32)</f>
        <v>0</v>
      </c>
      <c r="K33" s="401"/>
      <c r="L33" s="313"/>
      <c r="M33" s="312">
        <f>SUM(M5:M32)</f>
        <v>0</v>
      </c>
      <c r="N33" s="332"/>
      <c r="O33" s="308" t="str">
        <f>CONCATENATE(FIXED(COUNTA(B5:B32),0,0),"　店")</f>
        <v>5　店</v>
      </c>
      <c r="P33" s="309"/>
      <c r="Q33" s="310">
        <f>SUM(Q5:Q32)</f>
        <v>2400</v>
      </c>
      <c r="R33" s="311"/>
      <c r="S33" s="331">
        <f>SUM(S5:S32)</f>
        <v>0</v>
      </c>
      <c r="T33" s="332"/>
      <c r="U33" s="308"/>
      <c r="V33" s="309"/>
      <c r="W33" s="310">
        <f>SUM(W5:W32)</f>
        <v>0</v>
      </c>
      <c r="X33" s="311"/>
      <c r="Y33" s="331">
        <f>SUM(Y5:Y32)</f>
        <v>0</v>
      </c>
      <c r="Z33" s="332"/>
      <c r="AA33" s="521" t="s">
        <v>391</v>
      </c>
      <c r="AB33" s="309"/>
      <c r="AC33" s="310">
        <f>SUM(AC5:AC32)</f>
        <v>1200</v>
      </c>
      <c r="AD33" s="311"/>
      <c r="AE33" s="331">
        <f>SUM(AE5:AE32)</f>
        <v>0</v>
      </c>
      <c r="AF33" s="416"/>
    </row>
    <row r="34" spans="5:32" s="184" customFormat="1">
      <c r="F34" s="334"/>
      <c r="G34" s="335"/>
      <c r="H34" s="334"/>
      <c r="K34" s="274"/>
      <c r="AF34" s="506">
        <f>表紙!Y22</f>
        <v>45413</v>
      </c>
    </row>
  </sheetData>
  <sheetProtection formatCells="0"/>
  <customSheetViews>
    <customSheetView guid="{39CC32B7-D19B-4C38-8259-EC3E63D8F598}" showPageBreaks="1" zeroValues="0" printArea="1" topLeftCell="D7">
      <selection activeCell="X5" sqref="X5:X8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1"/>
      <headerFooter alignWithMargins="0"/>
    </customSheetView>
    <customSheetView guid="{B0C08A05-CCD1-4A6A-ADA7-3323F63F237C}" showPageBreaks="1" zeroValues="0" printArea="1" hiddenColumns="1" topLeftCell="A4">
      <selection activeCell="AA34" sqref="AA3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2"/>
      <headerFooter alignWithMargins="0"/>
    </customSheetView>
    <customSheetView guid="{343ED13A-14B4-4643-81FD-CCCF86954CFE}" showPageBreaks="1" zeroValues="0" printArea="1" hiddenColumns="1" topLeftCell="A16">
      <selection activeCell="H21" sqref="H21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3"/>
      <headerFooter alignWithMargins="0"/>
    </customSheetView>
    <customSheetView guid="{ECD6A8B0-7E0E-471F-9988-0B75A55ED58B}" showPageBreaks="1" zeroValues="0" printArea="1" hiddenColumns="1" topLeftCell="D1">
      <selection activeCell="W8" sqref="W8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4"/>
      <headerFooter alignWithMargins="0"/>
    </customSheetView>
    <customSheetView guid="{4683B00D-FB7F-428F-89E4-512802998BB6}" showPageBreaks="1" zeroValues="0" printArea="1" hiddenColumns="1" topLeftCell="A16">
      <selection activeCell="H21" sqref="H21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5"/>
      <headerFooter alignWithMargins="0"/>
    </customSheetView>
  </customSheetViews>
  <mergeCells count="11">
    <mergeCell ref="AA1:AE1"/>
    <mergeCell ref="AA2:AC2"/>
    <mergeCell ref="F3:H3"/>
    <mergeCell ref="G1:L2"/>
    <mergeCell ref="O1:W1"/>
    <mergeCell ref="O2:W2"/>
    <mergeCell ref="T4:X4"/>
    <mergeCell ref="Z4:AD4"/>
    <mergeCell ref="E4:I4"/>
    <mergeCell ref="K4:L4"/>
    <mergeCell ref="N4:R4"/>
  </mergeCells>
  <phoneticPr fontId="2"/>
  <conditionalFormatting sqref="G15:G19">
    <cfRule type="cellIs" dxfId="142" priority="19" operator="notEqual">
      <formula>#REF!</formula>
    </cfRule>
  </conditionalFormatting>
  <conditionalFormatting sqref="G15">
    <cfRule type="cellIs" dxfId="141" priority="18" operator="notEqual">
      <formula>#REF!</formula>
    </cfRule>
  </conditionalFormatting>
  <conditionalFormatting sqref="G5">
    <cfRule type="cellIs" dxfId="140" priority="2" operator="notEqual">
      <formula>#REF!</formula>
    </cfRule>
  </conditionalFormatting>
  <conditionalFormatting sqref="G6:G14">
    <cfRule type="cellIs" dxfId="139" priority="1" operator="notEqual">
      <formula>#REF!</formula>
    </cfRule>
  </conditionalFormatting>
  <dataValidations count="3">
    <dataValidation type="whole" operator="lessThanOrEqual" allowBlank="1" showInputMessage="1" showErrorMessage="1" sqref="AE5:AE19 M5:M19 S5:S19 Y5:Y19 J5:J19">
      <formula1>H5</formula1>
    </dataValidation>
    <dataValidation type="whole" operator="lessThanOrEqual" showInputMessage="1" showErrorMessage="1" sqref="AG3:IV65536">
      <formula1>AE3</formula1>
    </dataValidation>
    <dataValidation operator="lessThanOrEqual" showInputMessage="1" showErrorMessage="1" sqref="AG1:IV2"/>
  </dataValidations>
  <printOptions horizontalCentered="1" verticalCentered="1"/>
  <pageMargins left="0.59055118110236227" right="0.59055118110236227" top="0.23622047244094491" bottom="0.47244094488188981" header="0" footer="0.19685039370078741"/>
  <pageSetup paperSize="9" scale="95" orientation="landscape" r:id="rId6"/>
  <headerFooter alignWithMargins="0"/>
  <ignoredErrors>
    <ignoredError sqref="I10:Y10 K17:Y17 I16:P16 R16:Y16 I9:N9 R9 I13:N13 I12:N12 R12:Y12 R6:T6 X6:Y6 I11:Y11 R8:Y8 I15:Y15 I14:Y14 AB14:AC14 I5:N5 I6:N6 I7:N7 I8:N8 R5 X5:Y5 R7:Y7 AA13:AC13 AA12:AC12 AA15:AC15 AB10:AC10 AA17:AC17 AA16:AC16 AA9:AC9 AA11:AB11 P13:Y13 P12 T9:Y9 T5" unlockedFormula="1"/>
  </ignoredErrors>
  <drawing r:id="rId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showZeros="0" topLeftCell="E1" zoomScaleNormal="100" workbookViewId="0">
      <selection activeCell="F3" sqref="F3:H3"/>
    </sheetView>
  </sheetViews>
  <sheetFormatPr defaultRowHeight="13.5"/>
  <cols>
    <col min="1" max="1" width="15.125" style="275" hidden="1" customWidth="1"/>
    <col min="2" max="3" width="14.625" style="275" hidden="1" customWidth="1"/>
    <col min="4" max="4" width="12.75" style="275" hidden="1" customWidth="1"/>
    <col min="5" max="5" width="1.875" style="275" customWidth="1"/>
    <col min="6" max="6" width="9.625" style="337" customWidth="1"/>
    <col min="7" max="7" width="2.125" style="338" customWidth="1"/>
    <col min="8" max="8" width="7.125" style="337" customWidth="1"/>
    <col min="9" max="9" width="0.375" style="275" customWidth="1"/>
    <col min="10" max="10" width="7.625" style="275" customWidth="1"/>
    <col min="11" max="11" width="6.625" style="275" hidden="1" customWidth="1"/>
    <col min="12" max="12" width="0.375" style="275" hidden="1" customWidth="1"/>
    <col min="13" max="13" width="7.875" style="275" hidden="1" customWidth="1"/>
    <col min="14" max="14" width="0.875" style="275" customWidth="1"/>
    <col min="15" max="15" width="8.875" style="275" customWidth="1"/>
    <col min="16" max="16" width="2.125" style="275" customWidth="1"/>
    <col min="17" max="17" width="6.625" style="275" customWidth="1"/>
    <col min="18" max="18" width="0.375" style="275" customWidth="1"/>
    <col min="19" max="19" width="7.125" style="275" customWidth="1"/>
    <col min="20" max="20" width="0.875" style="275" customWidth="1"/>
    <col min="21" max="21" width="8.875" style="275" customWidth="1"/>
    <col min="22" max="22" width="2.125" style="275" customWidth="1"/>
    <col min="23" max="23" width="6.125" style="275" customWidth="1"/>
    <col min="24" max="24" width="0.375" style="275" customWidth="1"/>
    <col min="25" max="25" width="7.125" style="275" customWidth="1"/>
    <col min="26" max="26" width="1" style="275" customWidth="1"/>
    <col min="27" max="27" width="8.875" style="275" customWidth="1"/>
    <col min="28" max="28" width="2.125" style="275" customWidth="1"/>
    <col min="29" max="29" width="6.125" style="275" customWidth="1"/>
    <col min="30" max="30" width="0.375" style="275" customWidth="1"/>
    <col min="31" max="31" width="7.125" style="275" customWidth="1"/>
    <col min="32" max="32" width="18.5" style="275" customWidth="1"/>
    <col min="33" max="16384" width="9" style="275"/>
  </cols>
  <sheetData>
    <row r="1" spans="1:32" ht="30" customHeight="1">
      <c r="E1" s="276" t="s">
        <v>0</v>
      </c>
      <c r="F1" s="277"/>
      <c r="G1" s="589"/>
      <c r="H1" s="589"/>
      <c r="I1" s="589"/>
      <c r="J1" s="589"/>
      <c r="K1" s="589"/>
      <c r="L1" s="630"/>
      <c r="M1" s="278" t="s">
        <v>1</v>
      </c>
      <c r="N1" s="472"/>
      <c r="O1" s="593" t="s">
        <v>83</v>
      </c>
      <c r="P1" s="593"/>
      <c r="Q1" s="593"/>
      <c r="R1" s="593"/>
      <c r="S1" s="593"/>
      <c r="T1" s="593"/>
      <c r="U1" s="593"/>
      <c r="V1" s="593"/>
      <c r="W1" s="594"/>
      <c r="X1" s="278" t="s">
        <v>2</v>
      </c>
      <c r="Y1" s="279"/>
      <c r="Z1" s="279"/>
      <c r="AA1" s="584"/>
      <c r="AB1" s="584"/>
      <c r="AC1" s="584"/>
      <c r="AD1" s="584"/>
      <c r="AE1" s="585"/>
      <c r="AF1" s="280" t="s">
        <v>3</v>
      </c>
    </row>
    <row r="2" spans="1:32" ht="30" customHeight="1">
      <c r="E2" s="281"/>
      <c r="F2" s="282"/>
      <c r="G2" s="590"/>
      <c r="H2" s="590"/>
      <c r="I2" s="590"/>
      <c r="J2" s="590"/>
      <c r="K2" s="590"/>
      <c r="L2" s="631"/>
      <c r="M2" s="278" t="s">
        <v>4</v>
      </c>
      <c r="N2" s="472"/>
      <c r="O2" s="593" t="s">
        <v>84</v>
      </c>
      <c r="P2" s="593"/>
      <c r="Q2" s="593"/>
      <c r="R2" s="593"/>
      <c r="S2" s="593"/>
      <c r="T2" s="593"/>
      <c r="U2" s="593"/>
      <c r="V2" s="593"/>
      <c r="W2" s="594"/>
      <c r="X2" s="278" t="s">
        <v>5</v>
      </c>
      <c r="Y2" s="279"/>
      <c r="Z2" s="279"/>
      <c r="AA2" s="636">
        <f>SUM(J34,M34,S34,Y34,AE34)</f>
        <v>0</v>
      </c>
      <c r="AB2" s="636"/>
      <c r="AC2" s="636"/>
      <c r="AD2" s="279"/>
      <c r="AE2" s="283" t="s">
        <v>6</v>
      </c>
      <c r="AF2" s="284"/>
    </row>
    <row r="3" spans="1:32" ht="24.95" customHeight="1" thickBot="1">
      <c r="F3" s="629" t="s">
        <v>51</v>
      </c>
      <c r="G3" s="629"/>
      <c r="H3" s="629"/>
      <c r="I3" s="285"/>
      <c r="J3" s="285"/>
      <c r="K3" s="379" t="s">
        <v>7</v>
      </c>
      <c r="L3" s="380"/>
      <c r="N3" s="380"/>
      <c r="O3" s="381">
        <f>H34+Q34+W34+AC34</f>
        <v>30450</v>
      </c>
      <c r="Q3" s="288" t="s">
        <v>6</v>
      </c>
    </row>
    <row r="4" spans="1:32" ht="15.6" customHeight="1">
      <c r="E4" s="591" t="s">
        <v>8</v>
      </c>
      <c r="F4" s="592"/>
      <c r="G4" s="592"/>
      <c r="H4" s="592"/>
      <c r="I4" s="635"/>
      <c r="J4" s="289" t="s">
        <v>9</v>
      </c>
      <c r="K4" s="637" t="s">
        <v>10</v>
      </c>
      <c r="L4" s="634"/>
      <c r="M4" s="290" t="s">
        <v>9</v>
      </c>
      <c r="N4" s="632" t="s">
        <v>11</v>
      </c>
      <c r="O4" s="633"/>
      <c r="P4" s="633"/>
      <c r="Q4" s="633"/>
      <c r="R4" s="634"/>
      <c r="S4" s="290"/>
      <c r="T4" s="632" t="s">
        <v>12</v>
      </c>
      <c r="U4" s="633"/>
      <c r="V4" s="633"/>
      <c r="W4" s="633"/>
      <c r="X4" s="634"/>
      <c r="Y4" s="290" t="s">
        <v>9</v>
      </c>
      <c r="Z4" s="632" t="s">
        <v>13</v>
      </c>
      <c r="AA4" s="633"/>
      <c r="AB4" s="633"/>
      <c r="AC4" s="633"/>
      <c r="AD4" s="634"/>
      <c r="AE4" s="290" t="s">
        <v>9</v>
      </c>
      <c r="AF4" s="382" t="s">
        <v>40</v>
      </c>
    </row>
    <row r="5" spans="1:32" ht="15.6" customHeight="1">
      <c r="A5" s="275">
        <v>230175101005</v>
      </c>
      <c r="B5" s="292">
        <v>230175202010</v>
      </c>
      <c r="C5" s="292">
        <v>230175303030</v>
      </c>
      <c r="D5" s="383">
        <v>230175415501</v>
      </c>
      <c r="E5" s="293"/>
      <c r="F5" s="252" t="s">
        <v>254</v>
      </c>
      <c r="G5" s="536" t="s">
        <v>420</v>
      </c>
      <c r="H5" s="207">
        <v>2450</v>
      </c>
      <c r="I5" s="261"/>
      <c r="J5" s="255"/>
      <c r="K5" s="256"/>
      <c r="L5" s="211"/>
      <c r="M5" s="212"/>
      <c r="N5" s="257"/>
      <c r="O5" s="385" t="s">
        <v>256</v>
      </c>
      <c r="P5" s="189" t="s">
        <v>105</v>
      </c>
      <c r="Q5" s="207">
        <v>400</v>
      </c>
      <c r="R5" s="211"/>
      <c r="S5" s="212"/>
      <c r="T5" s="213"/>
      <c r="U5" s="209" t="s">
        <v>266</v>
      </c>
      <c r="V5" s="214" t="s">
        <v>105</v>
      </c>
      <c r="W5" s="210">
        <v>50</v>
      </c>
      <c r="X5" s="211"/>
      <c r="Y5" s="212"/>
      <c r="Z5" s="213"/>
      <c r="AA5" s="209" t="s">
        <v>256</v>
      </c>
      <c r="AB5" s="214" t="s">
        <v>105</v>
      </c>
      <c r="AC5" s="210">
        <v>350</v>
      </c>
      <c r="AD5" s="211"/>
      <c r="AE5" s="212"/>
      <c r="AF5" s="418" t="s">
        <v>78</v>
      </c>
    </row>
    <row r="6" spans="1:32" ht="15.6" customHeight="1">
      <c r="A6" s="275">
        <v>230175101010</v>
      </c>
      <c r="B6" s="292">
        <v>230175202020</v>
      </c>
      <c r="D6" s="383">
        <v>230175415502</v>
      </c>
      <c r="E6" s="386"/>
      <c r="F6" s="324" t="s">
        <v>255</v>
      </c>
      <c r="G6" s="536" t="s">
        <v>420</v>
      </c>
      <c r="H6" s="368">
        <v>1300</v>
      </c>
      <c r="I6" s="261"/>
      <c r="J6" s="262"/>
      <c r="K6" s="256"/>
      <c r="L6" s="215"/>
      <c r="M6" s="216"/>
      <c r="N6" s="256">
        <v>230110202201</v>
      </c>
      <c r="O6" s="206" t="s">
        <v>264</v>
      </c>
      <c r="P6" s="189" t="s">
        <v>105</v>
      </c>
      <c r="Q6" s="208">
        <v>800</v>
      </c>
      <c r="R6" s="215"/>
      <c r="S6" s="216"/>
      <c r="T6" s="217">
        <v>230110302301</v>
      </c>
      <c r="U6" s="206"/>
      <c r="V6" s="182"/>
      <c r="W6" s="207"/>
      <c r="X6" s="215"/>
      <c r="Y6" s="216"/>
      <c r="Z6" s="217">
        <v>230110402501</v>
      </c>
      <c r="AA6" s="206" t="s">
        <v>258</v>
      </c>
      <c r="AB6" s="182" t="s">
        <v>105</v>
      </c>
      <c r="AC6" s="208">
        <v>950</v>
      </c>
      <c r="AD6" s="215"/>
      <c r="AE6" s="216"/>
      <c r="AF6" s="502" t="s">
        <v>394</v>
      </c>
    </row>
    <row r="7" spans="1:32" ht="15.6" customHeight="1">
      <c r="A7" s="275">
        <v>230175101020</v>
      </c>
      <c r="B7" s="292">
        <v>230175202040</v>
      </c>
      <c r="D7" s="383">
        <v>230175415503</v>
      </c>
      <c r="E7" s="386"/>
      <c r="F7" s="252" t="s">
        <v>256</v>
      </c>
      <c r="G7" s="536" t="s">
        <v>420</v>
      </c>
      <c r="H7" s="207">
        <v>5650</v>
      </c>
      <c r="I7" s="261"/>
      <c r="J7" s="262"/>
      <c r="K7" s="256"/>
      <c r="L7" s="215"/>
      <c r="M7" s="216"/>
      <c r="N7" s="256">
        <v>230110202201</v>
      </c>
      <c r="O7" s="206" t="s">
        <v>265</v>
      </c>
      <c r="P7" s="189" t="s">
        <v>105</v>
      </c>
      <c r="Q7" s="208">
        <v>450</v>
      </c>
      <c r="R7" s="215"/>
      <c r="S7" s="216"/>
      <c r="T7" s="217">
        <v>230110302301</v>
      </c>
      <c r="U7" s="206"/>
      <c r="V7" s="182"/>
      <c r="W7" s="207"/>
      <c r="X7" s="215"/>
      <c r="Y7" s="216"/>
      <c r="Z7" s="217">
        <v>230110402501</v>
      </c>
      <c r="AA7" s="206" t="s">
        <v>257</v>
      </c>
      <c r="AB7" s="182" t="s">
        <v>105</v>
      </c>
      <c r="AC7" s="208">
        <v>400</v>
      </c>
      <c r="AD7" s="215"/>
      <c r="AE7" s="216"/>
      <c r="AF7" s="502"/>
    </row>
    <row r="8" spans="1:32" ht="15.6" customHeight="1">
      <c r="A8" s="275">
        <v>230175101030</v>
      </c>
      <c r="B8" s="292">
        <v>230175202050</v>
      </c>
      <c r="D8" s="383">
        <v>230175415504</v>
      </c>
      <c r="E8" s="386"/>
      <c r="F8" s="252" t="s">
        <v>257</v>
      </c>
      <c r="G8" s="536" t="s">
        <v>420</v>
      </c>
      <c r="H8" s="207">
        <v>3550</v>
      </c>
      <c r="I8" s="261"/>
      <c r="J8" s="262"/>
      <c r="K8" s="256"/>
      <c r="L8" s="215"/>
      <c r="M8" s="216"/>
      <c r="N8" s="256">
        <v>230110202201</v>
      </c>
      <c r="O8" s="206" t="s">
        <v>259</v>
      </c>
      <c r="P8" s="189" t="s">
        <v>105</v>
      </c>
      <c r="Q8" s="208">
        <v>300</v>
      </c>
      <c r="R8" s="215"/>
      <c r="S8" s="216"/>
      <c r="T8" s="217">
        <v>230110302301</v>
      </c>
      <c r="U8" s="206"/>
      <c r="V8" s="182"/>
      <c r="W8" s="207"/>
      <c r="X8" s="215"/>
      <c r="Y8" s="216"/>
      <c r="Z8" s="217">
        <v>230110402501</v>
      </c>
      <c r="AA8" s="206" t="s">
        <v>267</v>
      </c>
      <c r="AB8" s="182" t="s">
        <v>105</v>
      </c>
      <c r="AC8" s="208">
        <v>600</v>
      </c>
      <c r="AD8" s="215"/>
      <c r="AE8" s="216"/>
      <c r="AF8" s="502" t="s">
        <v>485</v>
      </c>
    </row>
    <row r="9" spans="1:32" ht="15.6" customHeight="1">
      <c r="A9" s="275">
        <v>230175101040</v>
      </c>
      <c r="B9" s="292">
        <v>230175202065</v>
      </c>
      <c r="D9" s="383">
        <v>230175415505</v>
      </c>
      <c r="E9" s="293" t="s">
        <v>60</v>
      </c>
      <c r="F9" s="517" t="s">
        <v>386</v>
      </c>
      <c r="G9" s="536" t="s">
        <v>420</v>
      </c>
      <c r="H9" s="207">
        <v>2100</v>
      </c>
      <c r="I9" s="261"/>
      <c r="J9" s="262"/>
      <c r="K9" s="256"/>
      <c r="L9" s="215"/>
      <c r="M9" s="216"/>
      <c r="N9" s="256">
        <v>230110202201</v>
      </c>
      <c r="O9" s="206" t="s">
        <v>254</v>
      </c>
      <c r="P9" s="189" t="s">
        <v>105</v>
      </c>
      <c r="Q9" s="208">
        <v>800</v>
      </c>
      <c r="R9" s="215"/>
      <c r="S9" s="216"/>
      <c r="T9" s="217">
        <v>230110302301</v>
      </c>
      <c r="U9" s="206"/>
      <c r="V9" s="182"/>
      <c r="W9" s="208"/>
      <c r="X9" s="215"/>
      <c r="Y9" s="216"/>
      <c r="Z9" s="217">
        <v>230110402501</v>
      </c>
      <c r="AA9" s="206"/>
      <c r="AB9" s="182"/>
      <c r="AC9" s="208"/>
      <c r="AD9" s="215"/>
      <c r="AE9" s="216"/>
      <c r="AF9" s="504" t="s">
        <v>94</v>
      </c>
    </row>
    <row r="10" spans="1:32" ht="15.6" customHeight="1">
      <c r="A10" s="275">
        <v>230175101050</v>
      </c>
      <c r="D10" s="383"/>
      <c r="E10" s="386"/>
      <c r="F10" s="252" t="s">
        <v>258</v>
      </c>
      <c r="G10" s="536" t="s">
        <v>420</v>
      </c>
      <c r="H10" s="207">
        <v>2350</v>
      </c>
      <c r="I10" s="261"/>
      <c r="J10" s="262"/>
      <c r="K10" s="256"/>
      <c r="L10" s="215"/>
      <c r="M10" s="216"/>
      <c r="N10" s="256">
        <v>230110202201</v>
      </c>
      <c r="O10" s="206" t="s">
        <v>384</v>
      </c>
      <c r="P10" s="189"/>
      <c r="Q10" s="208">
        <v>250</v>
      </c>
      <c r="R10" s="215"/>
      <c r="S10" s="216"/>
      <c r="T10" s="217"/>
      <c r="U10" s="206"/>
      <c r="V10" s="182"/>
      <c r="W10" s="208"/>
      <c r="X10" s="215"/>
      <c r="Y10" s="216"/>
      <c r="Z10" s="217"/>
      <c r="AA10" s="206"/>
      <c r="AB10" s="182"/>
      <c r="AC10" s="208"/>
      <c r="AD10" s="215"/>
      <c r="AE10" s="216"/>
      <c r="AF10" s="300"/>
    </row>
    <row r="11" spans="1:32" ht="15.6" customHeight="1">
      <c r="A11" s="275">
        <v>230175101070</v>
      </c>
      <c r="D11" s="383"/>
      <c r="E11" s="386"/>
      <c r="F11" s="509" t="s">
        <v>259</v>
      </c>
      <c r="G11" s="536" t="s">
        <v>420</v>
      </c>
      <c r="H11" s="207">
        <v>1900</v>
      </c>
      <c r="I11" s="261"/>
      <c r="J11" s="262"/>
      <c r="K11" s="256"/>
      <c r="L11" s="215"/>
      <c r="M11" s="216"/>
      <c r="N11" s="256">
        <v>230110202201</v>
      </c>
      <c r="O11" s="206"/>
      <c r="P11" s="189"/>
      <c r="Q11" s="208"/>
      <c r="R11" s="215"/>
      <c r="S11" s="216"/>
      <c r="T11" s="217"/>
      <c r="U11" s="206"/>
      <c r="V11" s="182"/>
      <c r="W11" s="208"/>
      <c r="X11" s="215"/>
      <c r="Y11" s="216"/>
      <c r="Z11" s="217"/>
      <c r="AA11" s="206"/>
      <c r="AB11" s="182"/>
      <c r="AC11" s="208"/>
      <c r="AD11" s="215"/>
      <c r="AE11" s="216"/>
      <c r="AF11" s="300"/>
    </row>
    <row r="12" spans="1:32" ht="15.6" customHeight="1">
      <c r="A12" s="275">
        <v>230175101080</v>
      </c>
      <c r="D12" s="383"/>
      <c r="E12" s="293" t="s">
        <v>63</v>
      </c>
      <c r="F12" s="509" t="s">
        <v>260</v>
      </c>
      <c r="G12" s="536" t="s">
        <v>420</v>
      </c>
      <c r="H12" s="207">
        <v>1550</v>
      </c>
      <c r="I12" s="261"/>
      <c r="J12" s="262"/>
      <c r="K12" s="256"/>
      <c r="L12" s="215"/>
      <c r="M12" s="216"/>
      <c r="N12" s="256">
        <v>230110202201</v>
      </c>
      <c r="O12" s="206"/>
      <c r="P12" s="189"/>
      <c r="Q12" s="208"/>
      <c r="R12" s="215"/>
      <c r="S12" s="216"/>
      <c r="T12" s="217"/>
      <c r="U12" s="206"/>
      <c r="V12" s="182"/>
      <c r="W12" s="208"/>
      <c r="X12" s="215"/>
      <c r="Y12" s="216"/>
      <c r="Z12" s="217"/>
      <c r="AA12" s="206"/>
      <c r="AB12" s="182"/>
      <c r="AC12" s="208"/>
      <c r="AD12" s="215"/>
      <c r="AE12" s="216"/>
      <c r="AF12" s="300"/>
    </row>
    <row r="13" spans="1:32" ht="15.6" customHeight="1">
      <c r="A13" s="275">
        <v>230175101090</v>
      </c>
      <c r="D13" s="383"/>
      <c r="E13" s="293"/>
      <c r="F13" s="509" t="s">
        <v>261</v>
      </c>
      <c r="G13" s="536" t="s">
        <v>420</v>
      </c>
      <c r="H13" s="207">
        <v>1900</v>
      </c>
      <c r="I13" s="261"/>
      <c r="J13" s="262"/>
      <c r="K13" s="256"/>
      <c r="L13" s="215"/>
      <c r="M13" s="216"/>
      <c r="N13" s="256">
        <v>230110202201</v>
      </c>
      <c r="O13" s="206"/>
      <c r="P13" s="189"/>
      <c r="Q13" s="208"/>
      <c r="R13" s="215"/>
      <c r="S13" s="216"/>
      <c r="T13" s="217"/>
      <c r="U13" s="206"/>
      <c r="V13" s="182"/>
      <c r="W13" s="208"/>
      <c r="X13" s="215"/>
      <c r="Y13" s="216"/>
      <c r="Z13" s="217"/>
      <c r="AA13" s="206"/>
      <c r="AB13" s="182"/>
      <c r="AC13" s="208"/>
      <c r="AD13" s="215"/>
      <c r="AE13" s="216"/>
      <c r="AF13" s="415"/>
    </row>
    <row r="14" spans="1:32" ht="15.75" customHeight="1">
      <c r="A14" s="275">
        <v>230175101110</v>
      </c>
      <c r="D14" s="383"/>
      <c r="E14" s="293"/>
      <c r="F14" s="509" t="s">
        <v>262</v>
      </c>
      <c r="G14" s="182" t="s">
        <v>418</v>
      </c>
      <c r="H14" s="207">
        <v>1000</v>
      </c>
      <c r="I14" s="261"/>
      <c r="J14" s="262"/>
      <c r="K14" s="256"/>
      <c r="L14" s="215"/>
      <c r="M14" s="216"/>
      <c r="N14" s="256">
        <v>230110202201</v>
      </c>
      <c r="O14" s="206"/>
      <c r="P14" s="189"/>
      <c r="Q14" s="208"/>
      <c r="R14" s="215"/>
      <c r="S14" s="216"/>
      <c r="T14" s="217"/>
      <c r="U14" s="206"/>
      <c r="V14" s="182"/>
      <c r="W14" s="208"/>
      <c r="X14" s="215"/>
      <c r="Y14" s="216"/>
      <c r="Z14" s="217"/>
      <c r="AA14" s="206"/>
      <c r="AB14" s="182"/>
      <c r="AC14" s="208"/>
      <c r="AD14" s="215"/>
      <c r="AE14" s="216"/>
      <c r="AF14" s="300" t="s">
        <v>415</v>
      </c>
    </row>
    <row r="15" spans="1:32" ht="15.6" customHeight="1">
      <c r="A15" s="275">
        <v>230175101120</v>
      </c>
      <c r="D15" s="383"/>
      <c r="E15" s="293" t="s">
        <v>393</v>
      </c>
      <c r="F15" s="509" t="s">
        <v>263</v>
      </c>
      <c r="G15" s="536" t="s">
        <v>420</v>
      </c>
      <c r="H15" s="207">
        <v>1350</v>
      </c>
      <c r="I15" s="261"/>
      <c r="J15" s="262"/>
      <c r="K15" s="256"/>
      <c r="L15" s="215"/>
      <c r="M15" s="216"/>
      <c r="N15" s="256">
        <v>230110202201</v>
      </c>
      <c r="O15" s="206"/>
      <c r="P15" s="189"/>
      <c r="Q15" s="208"/>
      <c r="R15" s="215"/>
      <c r="S15" s="216"/>
      <c r="T15" s="217"/>
      <c r="U15" s="206"/>
      <c r="V15" s="182"/>
      <c r="W15" s="208"/>
      <c r="X15" s="215"/>
      <c r="Y15" s="216"/>
      <c r="Z15" s="217"/>
      <c r="AA15" s="206"/>
      <c r="AB15" s="182"/>
      <c r="AC15" s="208"/>
      <c r="AD15" s="215"/>
      <c r="AE15" s="216"/>
      <c r="AF15" s="414"/>
    </row>
    <row r="16" spans="1:32" ht="15.6" customHeight="1">
      <c r="A16" s="275">
        <v>230175101130</v>
      </c>
      <c r="D16" s="383"/>
      <c r="F16" s="509"/>
      <c r="G16" s="182"/>
      <c r="H16" s="207"/>
      <c r="I16" s="261"/>
      <c r="J16" s="262"/>
      <c r="K16" s="256"/>
      <c r="L16" s="215"/>
      <c r="M16" s="216"/>
      <c r="N16" s="256">
        <v>230110202201</v>
      </c>
      <c r="O16" s="206"/>
      <c r="P16" s="189"/>
      <c r="Q16" s="208"/>
      <c r="R16" s="215"/>
      <c r="S16" s="216"/>
      <c r="T16" s="217"/>
      <c r="U16" s="206"/>
      <c r="V16" s="182"/>
      <c r="W16" s="208"/>
      <c r="X16" s="215"/>
      <c r="Y16" s="216"/>
      <c r="Z16" s="217"/>
      <c r="AA16" s="206"/>
      <c r="AB16" s="182"/>
      <c r="AC16" s="208"/>
      <c r="AD16" s="215"/>
      <c r="AE16" s="216"/>
      <c r="AF16" s="300" t="s">
        <v>438</v>
      </c>
    </row>
    <row r="17" spans="1:32" ht="15.6" customHeight="1">
      <c r="A17" s="275">
        <v>230175101150</v>
      </c>
      <c r="D17" s="383"/>
      <c r="E17" s="293"/>
      <c r="F17" s="541"/>
      <c r="G17" s="182"/>
      <c r="H17" s="207"/>
      <c r="I17" s="261"/>
      <c r="J17" s="262"/>
      <c r="K17" s="256"/>
      <c r="L17" s="215"/>
      <c r="M17" s="216"/>
      <c r="N17" s="256">
        <v>230110202201</v>
      </c>
      <c r="O17" s="206"/>
      <c r="P17" s="189"/>
      <c r="Q17" s="208"/>
      <c r="R17" s="215"/>
      <c r="S17" s="216"/>
      <c r="T17" s="217"/>
      <c r="U17" s="206"/>
      <c r="V17" s="182"/>
      <c r="W17" s="208"/>
      <c r="X17" s="215"/>
      <c r="Y17" s="216"/>
      <c r="Z17" s="217"/>
      <c r="AA17" s="206"/>
      <c r="AB17" s="182"/>
      <c r="AC17" s="208"/>
      <c r="AD17" s="215"/>
      <c r="AE17" s="216"/>
      <c r="AF17" s="415"/>
    </row>
    <row r="18" spans="1:32" ht="15.6" customHeight="1">
      <c r="A18" s="275">
        <v>230175101160</v>
      </c>
      <c r="D18" s="383"/>
      <c r="E18" s="293"/>
      <c r="F18" s="509"/>
      <c r="G18" s="182"/>
      <c r="H18" s="207"/>
      <c r="I18" s="261"/>
      <c r="J18" s="262"/>
      <c r="K18" s="256"/>
      <c r="L18" s="215"/>
      <c r="M18" s="216"/>
      <c r="N18" s="256">
        <v>230110202201</v>
      </c>
      <c r="O18" s="206"/>
      <c r="P18" s="189"/>
      <c r="Q18" s="208"/>
      <c r="R18" s="215"/>
      <c r="S18" s="216"/>
      <c r="T18" s="217"/>
      <c r="U18" s="206"/>
      <c r="V18" s="182"/>
      <c r="W18" s="208"/>
      <c r="X18" s="215"/>
      <c r="Y18" s="216"/>
      <c r="Z18" s="217"/>
      <c r="AA18" s="206"/>
      <c r="AB18" s="182"/>
      <c r="AC18" s="208"/>
      <c r="AD18" s="215"/>
      <c r="AE18" s="216"/>
      <c r="AF18" s="300" t="s">
        <v>408</v>
      </c>
    </row>
    <row r="19" spans="1:32" ht="15.6" customHeight="1">
      <c r="A19" s="275">
        <v>230175101170</v>
      </c>
      <c r="D19" s="383"/>
      <c r="E19" s="293"/>
      <c r="F19" s="252"/>
      <c r="G19" s="182"/>
      <c r="H19" s="207"/>
      <c r="I19" s="261"/>
      <c r="J19" s="262"/>
      <c r="K19" s="256"/>
      <c r="L19" s="215"/>
      <c r="M19" s="216"/>
      <c r="N19" s="256">
        <v>230110202201</v>
      </c>
      <c r="O19" s="206"/>
      <c r="P19" s="189"/>
      <c r="Q19" s="208"/>
      <c r="R19" s="215"/>
      <c r="S19" s="216"/>
      <c r="T19" s="217"/>
      <c r="U19" s="206"/>
      <c r="V19" s="182"/>
      <c r="W19" s="208"/>
      <c r="X19" s="215"/>
      <c r="Y19" s="216"/>
      <c r="Z19" s="217"/>
      <c r="AA19" s="206"/>
      <c r="AB19" s="182"/>
      <c r="AC19" s="208"/>
      <c r="AD19" s="215"/>
      <c r="AE19" s="216"/>
      <c r="AF19" s="414"/>
    </row>
    <row r="20" spans="1:32" ht="15.6" customHeight="1">
      <c r="D20" s="383"/>
      <c r="E20" s="293"/>
      <c r="F20" s="252"/>
      <c r="G20" s="182"/>
      <c r="H20" s="207"/>
      <c r="I20" s="261"/>
      <c r="J20" s="262"/>
      <c r="K20" s="256"/>
      <c r="L20" s="215"/>
      <c r="M20" s="216"/>
      <c r="N20" s="256">
        <v>230110202201</v>
      </c>
      <c r="O20" s="206"/>
      <c r="P20" s="189"/>
      <c r="Q20" s="208"/>
      <c r="R20" s="215"/>
      <c r="S20" s="216"/>
      <c r="T20" s="217"/>
      <c r="U20" s="206"/>
      <c r="V20" s="182"/>
      <c r="W20" s="208"/>
      <c r="X20" s="215"/>
      <c r="Y20" s="216"/>
      <c r="Z20" s="217"/>
      <c r="AA20" s="206"/>
      <c r="AB20" s="182"/>
      <c r="AC20" s="208"/>
      <c r="AD20" s="215"/>
      <c r="AE20" s="216"/>
      <c r="AF20" s="414"/>
    </row>
    <row r="21" spans="1:32" ht="15.6" customHeight="1">
      <c r="D21" s="383"/>
      <c r="E21" s="293"/>
      <c r="F21" s="252"/>
      <c r="G21" s="182"/>
      <c r="H21" s="207"/>
      <c r="I21" s="261"/>
      <c r="J21" s="262"/>
      <c r="K21" s="256"/>
      <c r="L21" s="215"/>
      <c r="M21" s="216"/>
      <c r="N21" s="217">
        <v>230110202201</v>
      </c>
      <c r="O21" s="206"/>
      <c r="P21" s="189"/>
      <c r="Q21" s="208"/>
      <c r="R21" s="215"/>
      <c r="S21" s="216"/>
      <c r="T21" s="217"/>
      <c r="U21" s="206"/>
      <c r="V21" s="182"/>
      <c r="W21" s="208"/>
      <c r="X21" s="215"/>
      <c r="Y21" s="216"/>
      <c r="Z21" s="217"/>
      <c r="AA21" s="206"/>
      <c r="AB21" s="182"/>
      <c r="AC21" s="208"/>
      <c r="AD21" s="215"/>
      <c r="AE21" s="216"/>
      <c r="AF21" s="414"/>
    </row>
    <row r="22" spans="1:32" ht="15.6" customHeight="1">
      <c r="E22" s="386"/>
      <c r="F22" s="252"/>
      <c r="G22" s="189"/>
      <c r="H22" s="207"/>
      <c r="I22" s="261"/>
      <c r="J22" s="262"/>
      <c r="K22" s="256"/>
      <c r="L22" s="215"/>
      <c r="M22" s="216"/>
      <c r="N22" s="217">
        <v>230110202201</v>
      </c>
      <c r="O22" s="206"/>
      <c r="P22" s="189"/>
      <c r="Q22" s="208"/>
      <c r="R22" s="215"/>
      <c r="S22" s="216"/>
      <c r="T22" s="217"/>
      <c r="U22" s="206"/>
      <c r="V22" s="182"/>
      <c r="W22" s="208"/>
      <c r="X22" s="215"/>
      <c r="Y22" s="216"/>
      <c r="Z22" s="217"/>
      <c r="AA22" s="206"/>
      <c r="AB22" s="182"/>
      <c r="AC22" s="208"/>
      <c r="AD22" s="215"/>
      <c r="AE22" s="216"/>
      <c r="AF22" s="414"/>
    </row>
    <row r="23" spans="1:32" ht="15.6" customHeight="1">
      <c r="E23" s="386"/>
      <c r="F23" s="252"/>
      <c r="G23" s="189"/>
      <c r="H23" s="207"/>
      <c r="I23" s="261"/>
      <c r="J23" s="262"/>
      <c r="K23" s="256"/>
      <c r="L23" s="215"/>
      <c r="M23" s="216"/>
      <c r="N23" s="217">
        <v>230110202201</v>
      </c>
      <c r="O23" s="206"/>
      <c r="P23" s="189"/>
      <c r="Q23" s="208"/>
      <c r="R23" s="215"/>
      <c r="S23" s="216"/>
      <c r="T23" s="217"/>
      <c r="U23" s="206"/>
      <c r="V23" s="182"/>
      <c r="W23" s="208"/>
      <c r="X23" s="215"/>
      <c r="Y23" s="216"/>
      <c r="Z23" s="217"/>
      <c r="AA23" s="206"/>
      <c r="AB23" s="182"/>
      <c r="AC23" s="208"/>
      <c r="AD23" s="215"/>
      <c r="AE23" s="216"/>
      <c r="AF23" s="414"/>
    </row>
    <row r="24" spans="1:32" ht="15.6" customHeight="1">
      <c r="E24" s="386"/>
      <c r="F24" s="252"/>
      <c r="G24" s="189"/>
      <c r="H24" s="207"/>
      <c r="I24" s="261"/>
      <c r="J24" s="262"/>
      <c r="K24" s="256"/>
      <c r="L24" s="215"/>
      <c r="M24" s="216"/>
      <c r="N24" s="217">
        <v>230110202201</v>
      </c>
      <c r="O24" s="206"/>
      <c r="P24" s="189"/>
      <c r="Q24" s="208"/>
      <c r="R24" s="215"/>
      <c r="S24" s="216"/>
      <c r="T24" s="217"/>
      <c r="U24" s="206"/>
      <c r="V24" s="182"/>
      <c r="W24" s="208"/>
      <c r="X24" s="215"/>
      <c r="Y24" s="216"/>
      <c r="Z24" s="217"/>
      <c r="AA24" s="206"/>
      <c r="AB24" s="182"/>
      <c r="AC24" s="208"/>
      <c r="AD24" s="215"/>
      <c r="AE24" s="216"/>
      <c r="AF24" s="266"/>
    </row>
    <row r="25" spans="1:32" ht="15.6" customHeight="1">
      <c r="E25" s="386"/>
      <c r="F25" s="252"/>
      <c r="G25" s="189"/>
      <c r="H25" s="207"/>
      <c r="I25" s="261"/>
      <c r="J25" s="262"/>
      <c r="K25" s="256"/>
      <c r="L25" s="215"/>
      <c r="M25" s="216"/>
      <c r="N25" s="217">
        <v>230110202201</v>
      </c>
      <c r="O25" s="206"/>
      <c r="P25" s="189"/>
      <c r="Q25" s="208"/>
      <c r="R25" s="215"/>
      <c r="S25" s="216"/>
      <c r="T25" s="217"/>
      <c r="U25" s="206"/>
      <c r="V25" s="182"/>
      <c r="W25" s="208"/>
      <c r="X25" s="215"/>
      <c r="Y25" s="216"/>
      <c r="Z25" s="217"/>
      <c r="AA25" s="206"/>
      <c r="AB25" s="182"/>
      <c r="AC25" s="208"/>
      <c r="AD25" s="215"/>
      <c r="AE25" s="216"/>
      <c r="AF25" s="266"/>
    </row>
    <row r="26" spans="1:32" ht="15.6" customHeight="1">
      <c r="E26" s="386"/>
      <c r="F26" s="252"/>
      <c r="G26" s="189"/>
      <c r="H26" s="207"/>
      <c r="I26" s="261"/>
      <c r="J26" s="262"/>
      <c r="K26" s="256"/>
      <c r="L26" s="215"/>
      <c r="M26" s="216"/>
      <c r="N26" s="217">
        <v>230110202201</v>
      </c>
      <c r="O26" s="206"/>
      <c r="P26" s="189"/>
      <c r="Q26" s="208"/>
      <c r="R26" s="215"/>
      <c r="S26" s="216"/>
      <c r="T26" s="217"/>
      <c r="U26" s="206"/>
      <c r="V26" s="182"/>
      <c r="W26" s="208"/>
      <c r="X26" s="215"/>
      <c r="Y26" s="216"/>
      <c r="Z26" s="217"/>
      <c r="AA26" s="206"/>
      <c r="AB26" s="182"/>
      <c r="AC26" s="208"/>
      <c r="AD26" s="215"/>
      <c r="AE26" s="216"/>
      <c r="AF26" s="266"/>
    </row>
    <row r="27" spans="1:32" ht="15.6" customHeight="1">
      <c r="E27" s="386"/>
      <c r="F27" s="252"/>
      <c r="G27" s="189"/>
      <c r="H27" s="207"/>
      <c r="I27" s="261"/>
      <c r="J27" s="262"/>
      <c r="K27" s="256"/>
      <c r="L27" s="215"/>
      <c r="M27" s="216"/>
      <c r="N27" s="217">
        <v>230110202201</v>
      </c>
      <c r="O27" s="206"/>
      <c r="P27" s="189"/>
      <c r="Q27" s="208"/>
      <c r="R27" s="215"/>
      <c r="S27" s="216"/>
      <c r="T27" s="217"/>
      <c r="U27" s="206"/>
      <c r="V27" s="182"/>
      <c r="W27" s="208"/>
      <c r="X27" s="215"/>
      <c r="Y27" s="216"/>
      <c r="Z27" s="217"/>
      <c r="AA27" s="206"/>
      <c r="AB27" s="182"/>
      <c r="AC27" s="208"/>
      <c r="AD27" s="215"/>
      <c r="AE27" s="216"/>
      <c r="AF27" s="266"/>
    </row>
    <row r="28" spans="1:32" ht="15.6" customHeight="1">
      <c r="E28" s="386"/>
      <c r="F28" s="252"/>
      <c r="G28" s="189"/>
      <c r="H28" s="207"/>
      <c r="I28" s="261"/>
      <c r="J28" s="262"/>
      <c r="K28" s="256"/>
      <c r="L28" s="215"/>
      <c r="M28" s="216"/>
      <c r="N28" s="217">
        <v>230110202201</v>
      </c>
      <c r="O28" s="206"/>
      <c r="P28" s="189"/>
      <c r="Q28" s="208"/>
      <c r="R28" s="215"/>
      <c r="S28" s="216"/>
      <c r="T28" s="217"/>
      <c r="U28" s="206"/>
      <c r="V28" s="182"/>
      <c r="W28" s="208"/>
      <c r="X28" s="215"/>
      <c r="Y28" s="216"/>
      <c r="Z28" s="217"/>
      <c r="AA28" s="206"/>
      <c r="AB28" s="182"/>
      <c r="AC28" s="208"/>
      <c r="AD28" s="215"/>
      <c r="AE28" s="216"/>
      <c r="AF28" s="266"/>
    </row>
    <row r="29" spans="1:32" ht="15.6" customHeight="1">
      <c r="E29" s="386"/>
      <c r="F29" s="252"/>
      <c r="G29" s="189"/>
      <c r="H29" s="207"/>
      <c r="I29" s="261"/>
      <c r="J29" s="262"/>
      <c r="K29" s="256"/>
      <c r="L29" s="215"/>
      <c r="M29" s="216"/>
      <c r="N29" s="217">
        <v>230110202201</v>
      </c>
      <c r="O29" s="206"/>
      <c r="P29" s="189"/>
      <c r="Q29" s="208"/>
      <c r="R29" s="215"/>
      <c r="S29" s="216"/>
      <c r="T29" s="217"/>
      <c r="U29" s="206"/>
      <c r="V29" s="182"/>
      <c r="W29" s="208"/>
      <c r="X29" s="215"/>
      <c r="Y29" s="216"/>
      <c r="Z29" s="217"/>
      <c r="AA29" s="206"/>
      <c r="AB29" s="182"/>
      <c r="AC29" s="208"/>
      <c r="AD29" s="215"/>
      <c r="AE29" s="216"/>
      <c r="AF29" s="414"/>
    </row>
    <row r="30" spans="1:32" ht="15.6" customHeight="1">
      <c r="E30" s="386"/>
      <c r="F30" s="252"/>
      <c r="G30" s="189"/>
      <c r="H30" s="207"/>
      <c r="I30" s="261"/>
      <c r="J30" s="262"/>
      <c r="K30" s="256"/>
      <c r="L30" s="215"/>
      <c r="M30" s="216"/>
      <c r="N30" s="217">
        <v>230110202201</v>
      </c>
      <c r="O30" s="206"/>
      <c r="P30" s="189"/>
      <c r="Q30" s="208"/>
      <c r="R30" s="215"/>
      <c r="S30" s="216"/>
      <c r="T30" s="217"/>
      <c r="U30" s="206"/>
      <c r="V30" s="182"/>
      <c r="W30" s="208"/>
      <c r="X30" s="215"/>
      <c r="Y30" s="216"/>
      <c r="Z30" s="217"/>
      <c r="AA30" s="206"/>
      <c r="AB30" s="182"/>
      <c r="AC30" s="208"/>
      <c r="AD30" s="215"/>
      <c r="AE30" s="216"/>
      <c r="AF30" s="414"/>
    </row>
    <row r="31" spans="1:32" ht="15.6" customHeight="1">
      <c r="E31" s="386"/>
      <c r="F31" s="252"/>
      <c r="G31" s="189"/>
      <c r="H31" s="207"/>
      <c r="I31" s="261"/>
      <c r="J31" s="262"/>
      <c r="K31" s="256"/>
      <c r="L31" s="215"/>
      <c r="M31" s="216"/>
      <c r="N31" s="217">
        <v>230110202201</v>
      </c>
      <c r="O31" s="206"/>
      <c r="P31" s="189"/>
      <c r="Q31" s="208"/>
      <c r="R31" s="215"/>
      <c r="S31" s="216"/>
      <c r="T31" s="217"/>
      <c r="U31" s="206"/>
      <c r="V31" s="182"/>
      <c r="W31" s="208"/>
      <c r="X31" s="215"/>
      <c r="Y31" s="216"/>
      <c r="Z31" s="217"/>
      <c r="AA31" s="206"/>
      <c r="AB31" s="182"/>
      <c r="AC31" s="208"/>
      <c r="AD31" s="215"/>
      <c r="AE31" s="216"/>
      <c r="AF31" s="414"/>
    </row>
    <row r="32" spans="1:32" ht="15.6" customHeight="1">
      <c r="E32" s="386"/>
      <c r="F32" s="252"/>
      <c r="G32" s="189"/>
      <c r="H32" s="207"/>
      <c r="I32" s="261"/>
      <c r="J32" s="262"/>
      <c r="K32" s="256"/>
      <c r="L32" s="215"/>
      <c r="M32" s="216"/>
      <c r="N32" s="217">
        <v>230110202201</v>
      </c>
      <c r="O32" s="206"/>
      <c r="P32" s="189"/>
      <c r="Q32" s="208"/>
      <c r="R32" s="215"/>
      <c r="S32" s="216"/>
      <c r="T32" s="217"/>
      <c r="U32" s="206"/>
      <c r="V32" s="182"/>
      <c r="W32" s="208"/>
      <c r="X32" s="215"/>
      <c r="Y32" s="216"/>
      <c r="Z32" s="217"/>
      <c r="AA32" s="206"/>
      <c r="AB32" s="182"/>
      <c r="AC32" s="208"/>
      <c r="AD32" s="215"/>
      <c r="AE32" s="216"/>
      <c r="AF32" s="414"/>
    </row>
    <row r="33" spans="5:32" ht="15.6" customHeight="1">
      <c r="E33" s="390"/>
      <c r="F33" s="391"/>
      <c r="G33" s="392"/>
      <c r="H33" s="464"/>
      <c r="I33" s="393"/>
      <c r="J33" s="326"/>
      <c r="K33" s="394"/>
      <c r="L33" s="395"/>
      <c r="M33" s="303"/>
      <c r="N33" s="396">
        <v>230110202201</v>
      </c>
      <c r="O33" s="397"/>
      <c r="P33" s="392"/>
      <c r="Q33" s="398"/>
      <c r="R33" s="395"/>
      <c r="S33" s="303"/>
      <c r="T33" s="396"/>
      <c r="U33" s="397"/>
      <c r="V33" s="183"/>
      <c r="W33" s="398"/>
      <c r="X33" s="395"/>
      <c r="Y33" s="303"/>
      <c r="Z33" s="396"/>
      <c r="AA33" s="397"/>
      <c r="AB33" s="183"/>
      <c r="AC33" s="398"/>
      <c r="AD33" s="395"/>
      <c r="AE33" s="303"/>
      <c r="AF33" s="414"/>
    </row>
    <row r="34" spans="5:32" s="403" customFormat="1" ht="14.25" customHeight="1" thickBot="1">
      <c r="E34" s="327"/>
      <c r="F34" s="546" t="s">
        <v>443</v>
      </c>
      <c r="G34" s="305"/>
      <c r="H34" s="457">
        <f>SUM(H5:H33)</f>
        <v>25100</v>
      </c>
      <c r="I34" s="400"/>
      <c r="J34" s="306">
        <f>SUM(J5:J33)</f>
        <v>0</v>
      </c>
      <c r="K34" s="401"/>
      <c r="L34" s="313"/>
      <c r="M34" s="312">
        <f>SUM(M5:M33)</f>
        <v>0</v>
      </c>
      <c r="N34" s="332"/>
      <c r="O34" s="515" t="s">
        <v>385</v>
      </c>
      <c r="P34" s="309"/>
      <c r="Q34" s="310">
        <f>SUM(Q5:Q33)</f>
        <v>3000</v>
      </c>
      <c r="R34" s="311"/>
      <c r="S34" s="331">
        <f>SUM(S5:S33)</f>
        <v>0</v>
      </c>
      <c r="T34" s="332"/>
      <c r="U34" s="308" t="str">
        <f>CONCATENATE(FIXED(COUNTA(C5:C33),0,0),"　店")</f>
        <v>1　店</v>
      </c>
      <c r="V34" s="309"/>
      <c r="W34" s="310">
        <f>SUM(W5:W33)</f>
        <v>50</v>
      </c>
      <c r="X34" s="311"/>
      <c r="Y34" s="331">
        <f>SUM(Y5:Y33)</f>
        <v>0</v>
      </c>
      <c r="Z34" s="332"/>
      <c r="AA34" s="518" t="s">
        <v>388</v>
      </c>
      <c r="AB34" s="309"/>
      <c r="AC34" s="310">
        <f>SUM(AC5:AC33)</f>
        <v>2300</v>
      </c>
      <c r="AD34" s="311"/>
      <c r="AE34" s="331">
        <f>SUM(AE5:AE33)</f>
        <v>0</v>
      </c>
      <c r="AF34" s="416"/>
    </row>
    <row r="35" spans="5:32" s="184" customFormat="1">
      <c r="F35" s="334"/>
      <c r="G35" s="335"/>
      <c r="H35" s="334"/>
      <c r="K35" s="274"/>
      <c r="AF35" s="506">
        <f>表紙!Y22</f>
        <v>45413</v>
      </c>
    </row>
  </sheetData>
  <sheetProtection formatCells="0"/>
  <customSheetViews>
    <customSheetView guid="{39CC32B7-D19B-4C38-8259-EC3E63D8F598}" showPageBreaks="1" zeroValues="0" printArea="1" topLeftCell="F1">
      <selection activeCell="X5" sqref="X5:X9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1"/>
      <headerFooter alignWithMargins="0"/>
    </customSheetView>
    <customSheetView guid="{B0C08A05-CCD1-4A6A-ADA7-3323F63F237C}" showPageBreaks="1" zeroValues="0" printArea="1" hiddenColumns="1">
      <selection activeCell="AA35" sqref="AA35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2"/>
      <headerFooter alignWithMargins="0"/>
    </customSheetView>
    <customSheetView guid="{343ED13A-14B4-4643-81FD-CCCF86954CFE}" showPageBreaks="1" zeroValues="0" printArea="1" hiddenColumns="1" topLeftCell="D16">
      <selection activeCell="Q12" sqref="Q12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3"/>
      <headerFooter alignWithMargins="0"/>
    </customSheetView>
    <customSheetView guid="{ECD6A8B0-7E0E-471F-9988-0B75A55ED58B}" showPageBreaks="1" zeroValues="0" printArea="1" hiddenColumns="1" topLeftCell="C1">
      <selection activeCell="K14" sqref="K1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4"/>
      <headerFooter alignWithMargins="0"/>
    </customSheetView>
    <customSheetView guid="{4683B00D-FB7F-428F-89E4-512802998BB6}" showPageBreaks="1" zeroValues="0" printArea="1" hiddenColumns="1" topLeftCell="D16">
      <selection activeCell="Q12" sqref="Q12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5"/>
      <headerFooter alignWithMargins="0"/>
    </customSheetView>
  </customSheetViews>
  <mergeCells count="11">
    <mergeCell ref="AA1:AE1"/>
    <mergeCell ref="F3:H3"/>
    <mergeCell ref="T4:X4"/>
    <mergeCell ref="Z4:AD4"/>
    <mergeCell ref="E4:I4"/>
    <mergeCell ref="AA2:AC2"/>
    <mergeCell ref="O1:W1"/>
    <mergeCell ref="O2:W2"/>
    <mergeCell ref="K4:L4"/>
    <mergeCell ref="N4:R4"/>
    <mergeCell ref="G1:L2"/>
  </mergeCells>
  <phoneticPr fontId="2"/>
  <conditionalFormatting sqref="G19:G21 G14 G16">
    <cfRule type="cellIs" dxfId="138" priority="8" operator="notEqual">
      <formula>#REF!</formula>
    </cfRule>
  </conditionalFormatting>
  <conditionalFormatting sqref="G17:G18">
    <cfRule type="cellIs" dxfId="137" priority="7" operator="notEqual">
      <formula>#REF!</formula>
    </cfRule>
  </conditionalFormatting>
  <conditionalFormatting sqref="G16">
    <cfRule type="cellIs" dxfId="136" priority="6" operator="notEqual">
      <formula>#REF!</formula>
    </cfRule>
  </conditionalFormatting>
  <conditionalFormatting sqref="G5">
    <cfRule type="cellIs" dxfId="135" priority="5" operator="notEqual">
      <formula>#REF!</formula>
    </cfRule>
  </conditionalFormatting>
  <conditionalFormatting sqref="G6">
    <cfRule type="cellIs" dxfId="134" priority="4" operator="notEqual">
      <formula>#REF!</formula>
    </cfRule>
  </conditionalFormatting>
  <conditionalFormatting sqref="G7:G9">
    <cfRule type="cellIs" dxfId="133" priority="3" operator="notEqual">
      <formula>#REF!</formula>
    </cfRule>
  </conditionalFormatting>
  <conditionalFormatting sqref="G10:G13">
    <cfRule type="cellIs" dxfId="132" priority="2" operator="notEqual">
      <formula>#REF!</formula>
    </cfRule>
  </conditionalFormatting>
  <conditionalFormatting sqref="G15">
    <cfRule type="cellIs" dxfId="131" priority="1" operator="notEqual">
      <formula>#REF!</formula>
    </cfRule>
  </conditionalFormatting>
  <dataValidations count="3">
    <dataValidation type="whole" operator="lessThanOrEqual" allowBlank="1" showInputMessage="1" showErrorMessage="1" sqref="M5:M20 AE5:AE20 Y5:Y20 S5:S20 J5:J21">
      <formula1>H5</formula1>
    </dataValidation>
    <dataValidation operator="lessThanOrEqual" showInputMessage="1" showErrorMessage="1" sqref="AG1:IV2"/>
    <dataValidation type="whole" operator="lessThanOrEqual" showInputMessage="1" showErrorMessage="1" sqref="AG3:IV65536">
      <formula1>AE3</formula1>
    </dataValidation>
  </dataValidations>
  <printOptions horizontalCentered="1" verticalCentered="1"/>
  <pageMargins left="0.59055118110236227" right="0.59055118110236227" top="0.23622047244094491" bottom="0.47244094488188981" header="0" footer="0.19685039370078741"/>
  <pageSetup paperSize="9" scale="95" orientation="landscape" r:id="rId6"/>
  <headerFooter alignWithMargins="0"/>
  <ignoredErrors>
    <ignoredError sqref="I6:N6 I11:T11 I7 K7:N7 R6:Y6 I9:N9 R9:Z9 R7:Y7 I19:AC19 J17:T17 V17:AC17 R5 X5:Z5 R8:V8 X8:Y8 I14:AC16 I12 I5:N5 I8:N8 I10:N10 R10:AC10 P10 V11:AC11 K12:AB12 I13:Z13 AB13:AC13 T5 I18:X18 Z18:AC18" unlockedFormula="1"/>
  </ignoredErrors>
  <drawing r:id="rId7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showZeros="0" topLeftCell="E1" zoomScaleNormal="100" workbookViewId="0">
      <selection activeCell="F3" sqref="F3:H3"/>
    </sheetView>
  </sheetViews>
  <sheetFormatPr defaultRowHeight="13.5"/>
  <cols>
    <col min="1" max="4" width="7.625" style="275" hidden="1" customWidth="1"/>
    <col min="5" max="5" width="1.875" style="275" customWidth="1"/>
    <col min="6" max="6" width="9.625" style="337" customWidth="1"/>
    <col min="7" max="7" width="2.125" style="338" customWidth="1"/>
    <col min="8" max="8" width="7.125" style="337" customWidth="1"/>
    <col min="9" max="9" width="0.375" style="275" customWidth="1"/>
    <col min="10" max="10" width="7.625" style="275" customWidth="1"/>
    <col min="11" max="11" width="6.625" style="275" hidden="1" customWidth="1"/>
    <col min="12" max="12" width="0.375" style="275" hidden="1" customWidth="1"/>
    <col min="13" max="13" width="8" style="275" hidden="1" customWidth="1"/>
    <col min="14" max="14" width="0.75" style="275" customWidth="1"/>
    <col min="15" max="15" width="10.875" style="275" customWidth="1"/>
    <col min="16" max="16" width="2.125" style="275" customWidth="1"/>
    <col min="17" max="17" width="6.625" style="275" customWidth="1"/>
    <col min="18" max="18" width="0.375" style="275" customWidth="1"/>
    <col min="19" max="19" width="7.125" style="275" customWidth="1"/>
    <col min="20" max="20" width="1.125" style="275" customWidth="1"/>
    <col min="21" max="21" width="8.875" style="275" customWidth="1"/>
    <col min="22" max="22" width="2.125" style="275" customWidth="1"/>
    <col min="23" max="23" width="6.125" style="275" customWidth="1"/>
    <col min="24" max="24" width="0.375" style="275" customWidth="1"/>
    <col min="25" max="25" width="7.125" style="275" customWidth="1"/>
    <col min="26" max="26" width="1" style="275" customWidth="1"/>
    <col min="27" max="27" width="8.875" style="275" customWidth="1"/>
    <col min="28" max="28" width="2.125" style="275" customWidth="1"/>
    <col min="29" max="29" width="6.125" style="275" customWidth="1"/>
    <col min="30" max="30" width="0.375" style="275" customWidth="1"/>
    <col min="31" max="31" width="7.125" style="275" customWidth="1"/>
    <col min="32" max="32" width="16.625" style="275" customWidth="1"/>
    <col min="33" max="16384" width="9" style="275"/>
  </cols>
  <sheetData>
    <row r="1" spans="1:32" ht="30" customHeight="1">
      <c r="E1" s="276" t="s">
        <v>0</v>
      </c>
      <c r="F1" s="277"/>
      <c r="G1" s="589"/>
      <c r="H1" s="589"/>
      <c r="I1" s="589"/>
      <c r="J1" s="589"/>
      <c r="K1" s="589"/>
      <c r="L1" s="630"/>
      <c r="M1" s="278" t="s">
        <v>1</v>
      </c>
      <c r="N1" s="472"/>
      <c r="O1" s="593" t="s">
        <v>83</v>
      </c>
      <c r="P1" s="593"/>
      <c r="Q1" s="593"/>
      <c r="R1" s="593"/>
      <c r="S1" s="593"/>
      <c r="T1" s="593"/>
      <c r="U1" s="593"/>
      <c r="V1" s="593"/>
      <c r="W1" s="594"/>
      <c r="X1" s="278" t="s">
        <v>2</v>
      </c>
      <c r="Y1" s="279"/>
      <c r="Z1" s="279"/>
      <c r="AA1" s="584"/>
      <c r="AB1" s="584"/>
      <c r="AC1" s="584"/>
      <c r="AD1" s="584"/>
      <c r="AE1" s="585"/>
      <c r="AF1" s="280" t="s">
        <v>3</v>
      </c>
    </row>
    <row r="2" spans="1:32" ht="30" customHeight="1">
      <c r="E2" s="281"/>
      <c r="F2" s="282"/>
      <c r="G2" s="590"/>
      <c r="H2" s="590"/>
      <c r="I2" s="590"/>
      <c r="J2" s="590"/>
      <c r="K2" s="590"/>
      <c r="L2" s="631"/>
      <c r="M2" s="278" t="s">
        <v>4</v>
      </c>
      <c r="N2" s="472"/>
      <c r="O2" s="593" t="s">
        <v>84</v>
      </c>
      <c r="P2" s="593"/>
      <c r="Q2" s="593"/>
      <c r="R2" s="593"/>
      <c r="S2" s="593"/>
      <c r="T2" s="593"/>
      <c r="U2" s="593"/>
      <c r="V2" s="593"/>
      <c r="W2" s="594"/>
      <c r="X2" s="278" t="s">
        <v>5</v>
      </c>
      <c r="Y2" s="279"/>
      <c r="Z2" s="279"/>
      <c r="AA2" s="636">
        <f>SUM(J34,M34,S34,Y34,AE34)</f>
        <v>0</v>
      </c>
      <c r="AB2" s="636"/>
      <c r="AC2" s="636"/>
      <c r="AD2" s="279"/>
      <c r="AE2" s="283" t="s">
        <v>6</v>
      </c>
      <c r="AF2" s="284"/>
    </row>
    <row r="3" spans="1:32" ht="24.95" customHeight="1" thickBot="1">
      <c r="F3" s="629" t="s">
        <v>52</v>
      </c>
      <c r="G3" s="629"/>
      <c r="H3" s="629"/>
      <c r="I3" s="285"/>
      <c r="J3" s="285"/>
      <c r="K3" s="379" t="s">
        <v>7</v>
      </c>
      <c r="L3" s="380"/>
      <c r="N3" s="380"/>
      <c r="O3" s="381">
        <f>H34+Q34+W34+AC34</f>
        <v>20400</v>
      </c>
      <c r="Q3" s="288" t="s">
        <v>6</v>
      </c>
    </row>
    <row r="4" spans="1:32" ht="15.6" customHeight="1">
      <c r="E4" s="591" t="s">
        <v>8</v>
      </c>
      <c r="F4" s="592"/>
      <c r="G4" s="592"/>
      <c r="H4" s="592"/>
      <c r="I4" s="635"/>
      <c r="J4" s="289" t="s">
        <v>9</v>
      </c>
      <c r="K4" s="637" t="s">
        <v>10</v>
      </c>
      <c r="L4" s="634"/>
      <c r="M4" s="290" t="s">
        <v>9</v>
      </c>
      <c r="N4" s="632" t="s">
        <v>11</v>
      </c>
      <c r="O4" s="633"/>
      <c r="P4" s="633"/>
      <c r="Q4" s="633"/>
      <c r="R4" s="634"/>
      <c r="S4" s="290"/>
      <c r="T4" s="632" t="s">
        <v>12</v>
      </c>
      <c r="U4" s="633"/>
      <c r="V4" s="633"/>
      <c r="W4" s="633"/>
      <c r="X4" s="634"/>
      <c r="Y4" s="290" t="s">
        <v>9</v>
      </c>
      <c r="Z4" s="632" t="s">
        <v>13</v>
      </c>
      <c r="AA4" s="633"/>
      <c r="AB4" s="633"/>
      <c r="AC4" s="633"/>
      <c r="AD4" s="634"/>
      <c r="AE4" s="290" t="s">
        <v>9</v>
      </c>
      <c r="AF4" s="382" t="s">
        <v>40</v>
      </c>
    </row>
    <row r="5" spans="1:32" ht="15.6" customHeight="1">
      <c r="A5" s="275">
        <v>230120104101</v>
      </c>
      <c r="B5" s="275">
        <v>230120204201</v>
      </c>
      <c r="C5" s="275">
        <v>230120304302</v>
      </c>
      <c r="D5" s="292">
        <v>230120404501</v>
      </c>
      <c r="E5" s="251"/>
      <c r="F5" s="556" t="s">
        <v>500</v>
      </c>
      <c r="G5" s="536" t="s">
        <v>420</v>
      </c>
      <c r="H5" s="207">
        <v>1700</v>
      </c>
      <c r="I5" s="261"/>
      <c r="J5" s="255"/>
      <c r="K5" s="256"/>
      <c r="L5" s="211"/>
      <c r="M5" s="212"/>
      <c r="N5" s="257"/>
      <c r="O5" s="475" t="s">
        <v>276</v>
      </c>
      <c r="P5" s="476" t="s">
        <v>105</v>
      </c>
      <c r="Q5" s="207">
        <v>600</v>
      </c>
      <c r="R5" s="211"/>
      <c r="S5" s="212"/>
      <c r="T5" s="213"/>
      <c r="U5" s="209"/>
      <c r="V5" s="477"/>
      <c r="W5" s="210"/>
      <c r="X5" s="211"/>
      <c r="Y5" s="212"/>
      <c r="Z5" s="213"/>
      <c r="AA5" s="209" t="s">
        <v>278</v>
      </c>
      <c r="AB5" s="477" t="s">
        <v>105</v>
      </c>
      <c r="AC5" s="210">
        <v>550</v>
      </c>
      <c r="AD5" s="211"/>
      <c r="AE5" s="212"/>
      <c r="AF5" s="421" t="s">
        <v>79</v>
      </c>
    </row>
    <row r="6" spans="1:32" ht="15.6" customHeight="1">
      <c r="A6" s="275">
        <v>230120104102</v>
      </c>
      <c r="B6" s="275">
        <v>230120204203</v>
      </c>
      <c r="C6" s="275">
        <v>230120304303</v>
      </c>
      <c r="D6" s="292">
        <v>230120404502</v>
      </c>
      <c r="E6" s="265"/>
      <c r="F6" s="252" t="s">
        <v>268</v>
      </c>
      <c r="G6" s="182" t="s">
        <v>418</v>
      </c>
      <c r="H6" s="207">
        <v>1200</v>
      </c>
      <c r="I6" s="261"/>
      <c r="J6" s="262"/>
      <c r="K6" s="256"/>
      <c r="L6" s="215"/>
      <c r="M6" s="216"/>
      <c r="N6" s="256">
        <v>230120204201</v>
      </c>
      <c r="O6" s="206" t="s">
        <v>277</v>
      </c>
      <c r="P6" s="476" t="s">
        <v>105</v>
      </c>
      <c r="Q6" s="207">
        <v>1000</v>
      </c>
      <c r="R6" s="215"/>
      <c r="S6" s="216"/>
      <c r="T6" s="217">
        <v>230120304301</v>
      </c>
      <c r="U6" s="206"/>
      <c r="V6" s="478"/>
      <c r="W6" s="207"/>
      <c r="X6" s="215"/>
      <c r="Y6" s="216"/>
      <c r="Z6" s="217">
        <v>230120404501</v>
      </c>
      <c r="AA6" s="206" t="s">
        <v>279</v>
      </c>
      <c r="AB6" s="478" t="s">
        <v>105</v>
      </c>
      <c r="AC6" s="208">
        <v>200</v>
      </c>
      <c r="AD6" s="215"/>
      <c r="AE6" s="216"/>
      <c r="AF6" s="302" t="s">
        <v>486</v>
      </c>
    </row>
    <row r="7" spans="1:32" ht="15.6" customHeight="1">
      <c r="A7" s="275">
        <v>230120104103</v>
      </c>
      <c r="B7" s="275">
        <v>230120204204</v>
      </c>
      <c r="D7" s="383"/>
      <c r="E7" s="265"/>
      <c r="F7" s="520" t="s">
        <v>390</v>
      </c>
      <c r="G7" s="182" t="s">
        <v>418</v>
      </c>
      <c r="H7" s="207">
        <v>1950</v>
      </c>
      <c r="I7" s="261"/>
      <c r="J7" s="262"/>
      <c r="K7" s="256"/>
      <c r="L7" s="215"/>
      <c r="M7" s="216"/>
      <c r="N7" s="256">
        <v>230120204201</v>
      </c>
      <c r="O7" s="206" t="s">
        <v>269</v>
      </c>
      <c r="P7" s="476" t="s">
        <v>105</v>
      </c>
      <c r="Q7" s="208">
        <v>850</v>
      </c>
      <c r="R7" s="215"/>
      <c r="S7" s="216"/>
      <c r="T7" s="217">
        <v>230120304301</v>
      </c>
      <c r="U7" s="206"/>
      <c r="V7" s="478"/>
      <c r="W7" s="208"/>
      <c r="X7" s="215"/>
      <c r="Y7" s="216"/>
      <c r="Z7" s="217"/>
      <c r="AA7" s="206"/>
      <c r="AB7" s="478"/>
      <c r="AC7" s="208"/>
      <c r="AD7" s="215"/>
      <c r="AE7" s="216"/>
      <c r="AF7" s="300" t="s">
        <v>409</v>
      </c>
    </row>
    <row r="8" spans="1:32" ht="15.6" customHeight="1">
      <c r="A8" s="275">
        <v>230120104104</v>
      </c>
      <c r="D8" s="383"/>
      <c r="E8" s="265"/>
      <c r="F8" s="252" t="s">
        <v>269</v>
      </c>
      <c r="G8" s="536" t="s">
        <v>420</v>
      </c>
      <c r="H8" s="207">
        <v>2650</v>
      </c>
      <c r="I8" s="261"/>
      <c r="J8" s="262"/>
      <c r="K8" s="256"/>
      <c r="L8" s="215"/>
      <c r="M8" s="216"/>
      <c r="N8" s="256">
        <v>230120204201</v>
      </c>
      <c r="O8" s="206"/>
      <c r="P8" s="476"/>
      <c r="Q8" s="208"/>
      <c r="R8" s="215"/>
      <c r="S8" s="216"/>
      <c r="T8" s="217"/>
      <c r="U8" s="206"/>
      <c r="V8" s="478"/>
      <c r="W8" s="208"/>
      <c r="X8" s="215"/>
      <c r="Y8" s="216"/>
      <c r="Z8" s="217"/>
      <c r="AA8" s="206"/>
      <c r="AB8" s="478"/>
      <c r="AC8" s="208"/>
      <c r="AD8" s="215"/>
      <c r="AE8" s="216"/>
      <c r="AF8" s="300"/>
    </row>
    <row r="9" spans="1:32" ht="15.6" customHeight="1">
      <c r="A9" s="275">
        <v>230120104106</v>
      </c>
      <c r="D9" s="383"/>
      <c r="E9" s="293" t="s">
        <v>88</v>
      </c>
      <c r="F9" s="490" t="s">
        <v>270</v>
      </c>
      <c r="G9" s="536" t="s">
        <v>420</v>
      </c>
      <c r="H9" s="207">
        <v>1400</v>
      </c>
      <c r="I9" s="261"/>
      <c r="J9" s="262"/>
      <c r="K9" s="256"/>
      <c r="L9" s="215"/>
      <c r="M9" s="216"/>
      <c r="N9" s="256">
        <v>230120204201</v>
      </c>
      <c r="O9" s="206"/>
      <c r="P9" s="476"/>
      <c r="Q9" s="208"/>
      <c r="R9" s="215"/>
      <c r="S9" s="216"/>
      <c r="T9" s="217"/>
      <c r="U9" s="206"/>
      <c r="V9" s="478"/>
      <c r="W9" s="208"/>
      <c r="X9" s="215"/>
      <c r="Y9" s="216"/>
      <c r="Z9" s="217"/>
      <c r="AA9" s="206"/>
      <c r="AB9" s="478"/>
      <c r="AC9" s="208"/>
      <c r="AD9" s="215"/>
      <c r="AE9" s="216"/>
      <c r="AF9" s="422" t="s">
        <v>77</v>
      </c>
    </row>
    <row r="10" spans="1:32" ht="15.6" customHeight="1">
      <c r="A10" s="275">
        <v>230120104107</v>
      </c>
      <c r="D10" s="383"/>
      <c r="E10" s="265"/>
      <c r="F10" s="489" t="s">
        <v>271</v>
      </c>
      <c r="G10" s="536" t="s">
        <v>420</v>
      </c>
      <c r="H10" s="207">
        <v>1550</v>
      </c>
      <c r="I10" s="261"/>
      <c r="J10" s="262"/>
      <c r="K10" s="256"/>
      <c r="L10" s="215"/>
      <c r="M10" s="216"/>
      <c r="N10" s="256">
        <v>230120204201</v>
      </c>
      <c r="O10" s="206"/>
      <c r="P10" s="476"/>
      <c r="Q10" s="208"/>
      <c r="R10" s="215"/>
      <c r="S10" s="216"/>
      <c r="T10" s="217"/>
      <c r="U10" s="206"/>
      <c r="V10" s="478"/>
      <c r="W10" s="208"/>
      <c r="X10" s="215"/>
      <c r="Y10" s="216"/>
      <c r="Z10" s="217"/>
      <c r="AA10" s="206"/>
      <c r="AB10" s="478"/>
      <c r="AC10" s="208"/>
      <c r="AD10" s="215"/>
      <c r="AE10" s="216"/>
      <c r="AF10" s="422"/>
    </row>
    <row r="11" spans="1:32" ht="15.6" customHeight="1">
      <c r="A11" s="275">
        <v>230120104109</v>
      </c>
      <c r="D11" s="383"/>
      <c r="E11" s="265"/>
      <c r="F11" s="252" t="s">
        <v>272</v>
      </c>
      <c r="G11" s="536" t="s">
        <v>420</v>
      </c>
      <c r="H11" s="207">
        <v>1600</v>
      </c>
      <c r="I11" s="261"/>
      <c r="J11" s="262"/>
      <c r="K11" s="256"/>
      <c r="L11" s="215"/>
      <c r="M11" s="216"/>
      <c r="N11" s="256">
        <v>230120204201</v>
      </c>
      <c r="O11" s="206"/>
      <c r="P11" s="476"/>
      <c r="Q11" s="208"/>
      <c r="R11" s="215"/>
      <c r="S11" s="216"/>
      <c r="T11" s="217"/>
      <c r="U11" s="206"/>
      <c r="V11" s="478"/>
      <c r="W11" s="208"/>
      <c r="X11" s="215"/>
      <c r="Y11" s="216"/>
      <c r="Z11" s="217"/>
      <c r="AA11" s="206"/>
      <c r="AB11" s="478"/>
      <c r="AC11" s="208"/>
      <c r="AD11" s="215"/>
      <c r="AE11" s="216"/>
      <c r="AF11" s="266"/>
    </row>
    <row r="12" spans="1:32" ht="15.6" customHeight="1">
      <c r="A12" s="275">
        <v>230120104110</v>
      </c>
      <c r="D12" s="383"/>
      <c r="E12" s="265"/>
      <c r="F12" s="252" t="s">
        <v>273</v>
      </c>
      <c r="G12" s="536" t="s">
        <v>420</v>
      </c>
      <c r="H12" s="207">
        <v>1800</v>
      </c>
      <c r="I12" s="261"/>
      <c r="J12" s="262"/>
      <c r="K12" s="256"/>
      <c r="L12" s="215"/>
      <c r="M12" s="216"/>
      <c r="N12" s="256">
        <v>230120204201</v>
      </c>
      <c r="O12" s="206"/>
      <c r="P12" s="476"/>
      <c r="Q12" s="208"/>
      <c r="R12" s="215"/>
      <c r="S12" s="216"/>
      <c r="T12" s="217"/>
      <c r="U12" s="206"/>
      <c r="V12" s="478"/>
      <c r="W12" s="208"/>
      <c r="X12" s="215"/>
      <c r="Y12" s="216"/>
      <c r="Z12" s="217"/>
      <c r="AA12" s="206"/>
      <c r="AB12" s="478"/>
      <c r="AC12" s="208"/>
      <c r="AD12" s="215"/>
      <c r="AE12" s="216"/>
      <c r="AF12" s="415"/>
    </row>
    <row r="13" spans="1:32" ht="15.6" customHeight="1">
      <c r="A13" s="275">
        <v>230120104111</v>
      </c>
      <c r="D13" s="383"/>
      <c r="E13" s="265"/>
      <c r="F13" s="252" t="s">
        <v>274</v>
      </c>
      <c r="G13" s="182" t="s">
        <v>418</v>
      </c>
      <c r="H13" s="207">
        <v>1900</v>
      </c>
      <c r="I13" s="261"/>
      <c r="J13" s="262"/>
      <c r="K13" s="256"/>
      <c r="L13" s="215"/>
      <c r="M13" s="216"/>
      <c r="N13" s="256">
        <v>230120204201</v>
      </c>
      <c r="O13" s="206"/>
      <c r="P13" s="476"/>
      <c r="Q13" s="208"/>
      <c r="R13" s="215"/>
      <c r="S13" s="216"/>
      <c r="T13" s="217"/>
      <c r="U13" s="206"/>
      <c r="V13" s="478"/>
      <c r="W13" s="208"/>
      <c r="X13" s="215"/>
      <c r="Y13" s="216"/>
      <c r="Z13" s="217"/>
      <c r="AA13" s="206"/>
      <c r="AB13" s="478"/>
      <c r="AC13" s="208"/>
      <c r="AD13" s="215"/>
      <c r="AE13" s="216"/>
      <c r="AF13" s="414"/>
    </row>
    <row r="14" spans="1:32">
      <c r="A14" s="275">
        <v>230120104112</v>
      </c>
      <c r="D14" s="383"/>
      <c r="E14" s="265"/>
      <c r="F14" s="252" t="s">
        <v>275</v>
      </c>
      <c r="G14" s="536" t="s">
        <v>420</v>
      </c>
      <c r="H14" s="207">
        <v>1450</v>
      </c>
      <c r="I14" s="261"/>
      <c r="J14" s="262"/>
      <c r="K14" s="256"/>
      <c r="L14" s="215"/>
      <c r="M14" s="216"/>
      <c r="N14" s="256">
        <v>230120204201</v>
      </c>
      <c r="O14" s="206"/>
      <c r="P14" s="476"/>
      <c r="Q14" s="208"/>
      <c r="R14" s="215"/>
      <c r="S14" s="216"/>
      <c r="T14" s="217"/>
      <c r="U14" s="206"/>
      <c r="V14" s="478"/>
      <c r="W14" s="208"/>
      <c r="X14" s="215"/>
      <c r="Y14" s="216"/>
      <c r="Z14" s="217"/>
      <c r="AA14" s="206"/>
      <c r="AB14" s="478"/>
      <c r="AC14" s="208"/>
      <c r="AD14" s="215"/>
      <c r="AE14" s="216"/>
      <c r="AF14" s="414"/>
    </row>
    <row r="15" spans="1:32" ht="15.6" customHeight="1">
      <c r="A15" s="275">
        <v>230120104113</v>
      </c>
      <c r="D15" s="383"/>
      <c r="E15" s="265"/>
      <c r="F15" s="252"/>
      <c r="G15" s="536"/>
      <c r="H15" s="207"/>
      <c r="I15" s="261"/>
      <c r="J15" s="262"/>
      <c r="K15" s="256"/>
      <c r="L15" s="215"/>
      <c r="M15" s="216"/>
      <c r="N15" s="256">
        <v>230120204201</v>
      </c>
      <c r="O15" s="206"/>
      <c r="P15" s="476"/>
      <c r="Q15" s="208"/>
      <c r="R15" s="215"/>
      <c r="S15" s="216"/>
      <c r="T15" s="217"/>
      <c r="U15" s="206"/>
      <c r="V15" s="478"/>
      <c r="W15" s="208"/>
      <c r="X15" s="215"/>
      <c r="Y15" s="216"/>
      <c r="Z15" s="217"/>
      <c r="AA15" s="206"/>
      <c r="AB15" s="478"/>
      <c r="AC15" s="208"/>
      <c r="AD15" s="215"/>
      <c r="AE15" s="216"/>
      <c r="AF15" s="264" t="s">
        <v>395</v>
      </c>
    </row>
    <row r="16" spans="1:32" ht="15.6" customHeight="1">
      <c r="A16" s="275">
        <v>230120104114</v>
      </c>
      <c r="D16" s="383"/>
      <c r="E16" s="265"/>
      <c r="F16" s="252"/>
      <c r="G16" s="182"/>
      <c r="H16" s="207"/>
      <c r="I16" s="261"/>
      <c r="J16" s="262"/>
      <c r="K16" s="256"/>
      <c r="L16" s="215"/>
      <c r="M16" s="216"/>
      <c r="N16" s="256">
        <v>230120204201</v>
      </c>
      <c r="O16" s="206"/>
      <c r="P16" s="476"/>
      <c r="Q16" s="208"/>
      <c r="R16" s="215"/>
      <c r="S16" s="216"/>
      <c r="T16" s="217"/>
      <c r="U16" s="206"/>
      <c r="V16" s="478"/>
      <c r="W16" s="208"/>
      <c r="X16" s="215"/>
      <c r="Y16" s="216"/>
      <c r="Z16" s="217"/>
      <c r="AA16" s="206"/>
      <c r="AB16" s="478"/>
      <c r="AC16" s="208"/>
      <c r="AD16" s="215"/>
      <c r="AE16" s="216"/>
      <c r="AF16" s="414"/>
    </row>
    <row r="17" spans="1:32" ht="15.6" customHeight="1">
      <c r="A17" s="275">
        <v>230120104115</v>
      </c>
      <c r="D17" s="383"/>
      <c r="E17" s="265"/>
      <c r="F17" s="419"/>
      <c r="G17" s="182"/>
      <c r="H17" s="207"/>
      <c r="I17" s="261"/>
      <c r="J17" s="262"/>
      <c r="K17" s="256"/>
      <c r="L17" s="215"/>
      <c r="M17" s="216"/>
      <c r="N17" s="256">
        <v>230120204201</v>
      </c>
      <c r="O17" s="206"/>
      <c r="P17" s="476"/>
      <c r="Q17" s="208"/>
      <c r="R17" s="215"/>
      <c r="S17" s="216"/>
      <c r="T17" s="217"/>
      <c r="U17" s="206"/>
      <c r="V17" s="478"/>
      <c r="W17" s="208"/>
      <c r="X17" s="215"/>
      <c r="Y17" s="216"/>
      <c r="Z17" s="217"/>
      <c r="AA17" s="206"/>
      <c r="AB17" s="478"/>
      <c r="AC17" s="208"/>
      <c r="AD17" s="215"/>
      <c r="AE17" s="216"/>
      <c r="AF17" s="414"/>
    </row>
    <row r="18" spans="1:32" ht="15.6" customHeight="1">
      <c r="D18" s="383"/>
      <c r="E18" s="265"/>
      <c r="F18" s="419"/>
      <c r="G18" s="182"/>
      <c r="H18" s="207"/>
      <c r="I18" s="261"/>
      <c r="J18" s="262"/>
      <c r="K18" s="256"/>
      <c r="L18" s="215"/>
      <c r="M18" s="216"/>
      <c r="N18" s="256">
        <v>230120204201</v>
      </c>
      <c r="O18" s="206"/>
      <c r="P18" s="476"/>
      <c r="Q18" s="208"/>
      <c r="R18" s="215"/>
      <c r="S18" s="216"/>
      <c r="T18" s="217"/>
      <c r="U18" s="206"/>
      <c r="V18" s="478"/>
      <c r="W18" s="208"/>
      <c r="X18" s="215"/>
      <c r="Y18" s="216"/>
      <c r="Z18" s="217"/>
      <c r="AA18" s="206"/>
      <c r="AB18" s="478"/>
      <c r="AC18" s="208"/>
      <c r="AD18" s="215"/>
      <c r="AE18" s="216"/>
      <c r="AF18" s="414"/>
    </row>
    <row r="19" spans="1:32" ht="15.6" customHeight="1">
      <c r="E19" s="386"/>
      <c r="F19" s="252"/>
      <c r="G19" s="320"/>
      <c r="H19" s="207"/>
      <c r="I19" s="261"/>
      <c r="J19" s="262"/>
      <c r="K19" s="256"/>
      <c r="L19" s="215"/>
      <c r="M19" s="216"/>
      <c r="N19" s="217">
        <v>230120204201</v>
      </c>
      <c r="O19" s="206"/>
      <c r="P19" s="476"/>
      <c r="Q19" s="208"/>
      <c r="R19" s="215"/>
      <c r="S19" s="216"/>
      <c r="T19" s="217"/>
      <c r="U19" s="206"/>
      <c r="V19" s="478"/>
      <c r="W19" s="208"/>
      <c r="X19" s="215"/>
      <c r="Y19" s="216"/>
      <c r="Z19" s="217"/>
      <c r="AA19" s="206"/>
      <c r="AB19" s="478"/>
      <c r="AC19" s="208"/>
      <c r="AD19" s="215"/>
      <c r="AE19" s="216"/>
      <c r="AF19" s="414"/>
    </row>
    <row r="20" spans="1:32" ht="15.6" customHeight="1">
      <c r="E20" s="386"/>
      <c r="F20" s="252"/>
      <c r="G20" s="320"/>
      <c r="H20" s="207"/>
      <c r="I20" s="261"/>
      <c r="J20" s="262"/>
      <c r="K20" s="256"/>
      <c r="L20" s="215"/>
      <c r="M20" s="216"/>
      <c r="N20" s="217">
        <v>230120204201</v>
      </c>
      <c r="O20" s="206"/>
      <c r="P20" s="476"/>
      <c r="Q20" s="208"/>
      <c r="R20" s="215"/>
      <c r="S20" s="216"/>
      <c r="T20" s="217"/>
      <c r="U20" s="206"/>
      <c r="V20" s="478"/>
      <c r="W20" s="208"/>
      <c r="X20" s="215"/>
      <c r="Y20" s="216"/>
      <c r="Z20" s="217"/>
      <c r="AA20" s="206"/>
      <c r="AB20" s="478"/>
      <c r="AC20" s="208"/>
      <c r="AD20" s="215"/>
      <c r="AE20" s="216"/>
      <c r="AF20" s="414"/>
    </row>
    <row r="21" spans="1:32" ht="15.6" customHeight="1">
      <c r="E21" s="386"/>
      <c r="F21" s="252"/>
      <c r="G21" s="320"/>
      <c r="H21" s="207"/>
      <c r="I21" s="261"/>
      <c r="J21" s="262"/>
      <c r="K21" s="256"/>
      <c r="L21" s="215"/>
      <c r="M21" s="216"/>
      <c r="N21" s="217">
        <v>230120204201</v>
      </c>
      <c r="O21" s="206"/>
      <c r="P21" s="476"/>
      <c r="Q21" s="208"/>
      <c r="R21" s="215"/>
      <c r="S21" s="216"/>
      <c r="T21" s="217"/>
      <c r="U21" s="206"/>
      <c r="V21" s="478"/>
      <c r="W21" s="208"/>
      <c r="X21" s="215"/>
      <c r="Y21" s="216"/>
      <c r="Z21" s="217"/>
      <c r="AA21" s="206"/>
      <c r="AB21" s="478"/>
      <c r="AC21" s="208"/>
      <c r="AD21" s="215"/>
      <c r="AE21" s="216"/>
      <c r="AF21" s="414"/>
    </row>
    <row r="22" spans="1:32" ht="15.6" customHeight="1">
      <c r="E22" s="386"/>
      <c r="F22" s="252"/>
      <c r="G22" s="320"/>
      <c r="H22" s="207"/>
      <c r="I22" s="261"/>
      <c r="J22" s="262"/>
      <c r="K22" s="256"/>
      <c r="L22" s="215"/>
      <c r="M22" s="216"/>
      <c r="N22" s="217">
        <v>230120204201</v>
      </c>
      <c r="O22" s="206"/>
      <c r="P22" s="189"/>
      <c r="Q22" s="208"/>
      <c r="R22" s="215"/>
      <c r="S22" s="216"/>
      <c r="T22" s="217"/>
      <c r="U22" s="206"/>
      <c r="V22" s="182"/>
      <c r="W22" s="208"/>
      <c r="X22" s="215"/>
      <c r="Y22" s="216"/>
      <c r="Z22" s="217"/>
      <c r="AA22" s="206"/>
      <c r="AB22" s="182"/>
      <c r="AC22" s="208"/>
      <c r="AD22" s="215"/>
      <c r="AE22" s="216"/>
      <c r="AF22" s="414"/>
    </row>
    <row r="23" spans="1:32" ht="15.6" customHeight="1">
      <c r="E23" s="386"/>
      <c r="F23" s="252"/>
      <c r="G23" s="320"/>
      <c r="H23" s="207"/>
      <c r="I23" s="261"/>
      <c r="J23" s="262"/>
      <c r="K23" s="256"/>
      <c r="L23" s="215"/>
      <c r="M23" s="216"/>
      <c r="N23" s="217">
        <v>230120204201</v>
      </c>
      <c r="O23" s="206"/>
      <c r="P23" s="189"/>
      <c r="Q23" s="208"/>
      <c r="R23" s="215"/>
      <c r="S23" s="216"/>
      <c r="T23" s="217"/>
      <c r="U23" s="206"/>
      <c r="V23" s="182"/>
      <c r="W23" s="208"/>
      <c r="X23" s="215"/>
      <c r="Y23" s="216"/>
      <c r="Z23" s="217"/>
      <c r="AA23" s="206"/>
      <c r="AB23" s="182"/>
      <c r="AC23" s="208"/>
      <c r="AD23" s="215"/>
      <c r="AE23" s="216"/>
      <c r="AF23" s="414"/>
    </row>
    <row r="24" spans="1:32" ht="15.6" customHeight="1">
      <c r="E24" s="386"/>
      <c r="F24" s="252"/>
      <c r="G24" s="320"/>
      <c r="H24" s="207"/>
      <c r="I24" s="261"/>
      <c r="J24" s="262"/>
      <c r="K24" s="256"/>
      <c r="L24" s="215"/>
      <c r="M24" s="216"/>
      <c r="N24" s="217">
        <v>230120204201</v>
      </c>
      <c r="O24" s="206"/>
      <c r="P24" s="189"/>
      <c r="Q24" s="208"/>
      <c r="R24" s="215"/>
      <c r="S24" s="216"/>
      <c r="T24" s="217"/>
      <c r="U24" s="206"/>
      <c r="V24" s="182"/>
      <c r="W24" s="208"/>
      <c r="X24" s="215"/>
      <c r="Y24" s="216"/>
      <c r="Z24" s="217"/>
      <c r="AA24" s="206"/>
      <c r="AB24" s="182"/>
      <c r="AC24" s="208"/>
      <c r="AD24" s="215"/>
      <c r="AE24" s="216"/>
      <c r="AF24" s="414"/>
    </row>
    <row r="25" spans="1:32" ht="15.6" customHeight="1">
      <c r="E25" s="386"/>
      <c r="F25" s="252"/>
      <c r="G25" s="320"/>
      <c r="H25" s="207"/>
      <c r="I25" s="261"/>
      <c r="J25" s="262"/>
      <c r="K25" s="256"/>
      <c r="L25" s="215"/>
      <c r="M25" s="216"/>
      <c r="N25" s="217">
        <v>230120204201</v>
      </c>
      <c r="O25" s="206"/>
      <c r="P25" s="189"/>
      <c r="Q25" s="208"/>
      <c r="R25" s="215"/>
      <c r="S25" s="216"/>
      <c r="T25" s="217"/>
      <c r="U25" s="206"/>
      <c r="V25" s="182"/>
      <c r="W25" s="208"/>
      <c r="X25" s="215"/>
      <c r="Y25" s="216"/>
      <c r="Z25" s="217"/>
      <c r="AA25" s="206"/>
      <c r="AB25" s="182"/>
      <c r="AC25" s="208"/>
      <c r="AD25" s="215"/>
      <c r="AE25" s="216"/>
      <c r="AF25" s="414"/>
    </row>
    <row r="26" spans="1:32" ht="15.6" customHeight="1">
      <c r="E26" s="386"/>
      <c r="F26" s="252"/>
      <c r="G26" s="320"/>
      <c r="H26" s="207"/>
      <c r="I26" s="261"/>
      <c r="J26" s="262"/>
      <c r="K26" s="256"/>
      <c r="L26" s="215"/>
      <c r="M26" s="216"/>
      <c r="N26" s="217">
        <v>230120204201</v>
      </c>
      <c r="O26" s="206"/>
      <c r="P26" s="189"/>
      <c r="Q26" s="208"/>
      <c r="R26" s="215"/>
      <c r="S26" s="216"/>
      <c r="T26" s="217"/>
      <c r="U26" s="206"/>
      <c r="V26" s="182"/>
      <c r="W26" s="208"/>
      <c r="X26" s="215"/>
      <c r="Y26" s="216"/>
      <c r="Z26" s="217"/>
      <c r="AA26" s="206"/>
      <c r="AB26" s="182"/>
      <c r="AC26" s="208"/>
      <c r="AD26" s="215"/>
      <c r="AE26" s="216"/>
      <c r="AF26" s="414"/>
    </row>
    <row r="27" spans="1:32" ht="15.6" customHeight="1">
      <c r="E27" s="386"/>
      <c r="F27" s="252"/>
      <c r="G27" s="320"/>
      <c r="H27" s="207"/>
      <c r="I27" s="261"/>
      <c r="J27" s="262"/>
      <c r="K27" s="256"/>
      <c r="L27" s="215"/>
      <c r="M27" s="216"/>
      <c r="N27" s="217">
        <v>230120204201</v>
      </c>
      <c r="O27" s="206"/>
      <c r="P27" s="189"/>
      <c r="Q27" s="208"/>
      <c r="R27" s="215"/>
      <c r="S27" s="216"/>
      <c r="T27" s="217"/>
      <c r="U27" s="206"/>
      <c r="V27" s="182"/>
      <c r="W27" s="208"/>
      <c r="X27" s="215"/>
      <c r="Y27" s="216"/>
      <c r="Z27" s="217"/>
      <c r="AA27" s="206"/>
      <c r="AB27" s="182"/>
      <c r="AC27" s="208"/>
      <c r="AD27" s="215"/>
      <c r="AE27" s="216"/>
      <c r="AF27" s="414"/>
    </row>
    <row r="28" spans="1:32" ht="15.6" customHeight="1">
      <c r="E28" s="386"/>
      <c r="F28" s="252"/>
      <c r="G28" s="320"/>
      <c r="H28" s="207"/>
      <c r="I28" s="261"/>
      <c r="J28" s="262"/>
      <c r="K28" s="256"/>
      <c r="L28" s="215"/>
      <c r="M28" s="216"/>
      <c r="N28" s="217">
        <v>230120204201</v>
      </c>
      <c r="O28" s="206"/>
      <c r="P28" s="189"/>
      <c r="Q28" s="208"/>
      <c r="R28" s="215"/>
      <c r="S28" s="216"/>
      <c r="T28" s="217"/>
      <c r="U28" s="206"/>
      <c r="V28" s="182"/>
      <c r="W28" s="208"/>
      <c r="X28" s="215"/>
      <c r="Y28" s="216"/>
      <c r="Z28" s="217"/>
      <c r="AA28" s="206"/>
      <c r="AB28" s="182"/>
      <c r="AC28" s="208"/>
      <c r="AD28" s="215"/>
      <c r="AE28" s="216"/>
      <c r="AF28" s="414"/>
    </row>
    <row r="29" spans="1:32" ht="15.6" customHeight="1">
      <c r="E29" s="386"/>
      <c r="F29" s="252"/>
      <c r="G29" s="320"/>
      <c r="H29" s="207"/>
      <c r="I29" s="261"/>
      <c r="J29" s="262"/>
      <c r="K29" s="256"/>
      <c r="L29" s="215"/>
      <c r="M29" s="216"/>
      <c r="N29" s="217">
        <v>230120204201</v>
      </c>
      <c r="O29" s="206"/>
      <c r="P29" s="189"/>
      <c r="Q29" s="208"/>
      <c r="R29" s="215"/>
      <c r="S29" s="216"/>
      <c r="T29" s="217"/>
      <c r="U29" s="206"/>
      <c r="V29" s="182"/>
      <c r="W29" s="208"/>
      <c r="X29" s="215"/>
      <c r="Y29" s="216"/>
      <c r="Z29" s="217"/>
      <c r="AA29" s="206"/>
      <c r="AB29" s="182"/>
      <c r="AC29" s="208"/>
      <c r="AD29" s="215"/>
      <c r="AE29" s="216"/>
      <c r="AF29" s="414"/>
    </row>
    <row r="30" spans="1:32" ht="15.6" customHeight="1">
      <c r="E30" s="386"/>
      <c r="F30" s="252"/>
      <c r="G30" s="320"/>
      <c r="H30" s="207"/>
      <c r="I30" s="261"/>
      <c r="J30" s="262"/>
      <c r="K30" s="256"/>
      <c r="L30" s="215"/>
      <c r="M30" s="216"/>
      <c r="N30" s="217">
        <v>230120204201</v>
      </c>
      <c r="O30" s="206"/>
      <c r="P30" s="189"/>
      <c r="Q30" s="208"/>
      <c r="R30" s="215"/>
      <c r="S30" s="216"/>
      <c r="T30" s="217"/>
      <c r="U30" s="206"/>
      <c r="V30" s="182"/>
      <c r="W30" s="208"/>
      <c r="X30" s="215"/>
      <c r="Y30" s="216"/>
      <c r="Z30" s="217"/>
      <c r="AA30" s="206"/>
      <c r="AB30" s="182"/>
      <c r="AC30" s="208"/>
      <c r="AD30" s="215"/>
      <c r="AE30" s="216"/>
      <c r="AF30" s="414"/>
    </row>
    <row r="31" spans="1:32" ht="15.6" customHeight="1">
      <c r="E31" s="386"/>
      <c r="F31" s="252"/>
      <c r="G31" s="320"/>
      <c r="H31" s="207"/>
      <c r="I31" s="261"/>
      <c r="J31" s="262"/>
      <c r="K31" s="256"/>
      <c r="L31" s="215"/>
      <c r="M31" s="216"/>
      <c r="N31" s="217">
        <v>230120204201</v>
      </c>
      <c r="O31" s="206"/>
      <c r="P31" s="189"/>
      <c r="Q31" s="208"/>
      <c r="R31" s="215"/>
      <c r="S31" s="216"/>
      <c r="T31" s="217"/>
      <c r="U31" s="206"/>
      <c r="V31" s="182"/>
      <c r="W31" s="208"/>
      <c r="X31" s="215"/>
      <c r="Y31" s="216"/>
      <c r="Z31" s="217"/>
      <c r="AA31" s="206"/>
      <c r="AB31" s="182"/>
      <c r="AC31" s="208"/>
      <c r="AD31" s="215"/>
      <c r="AE31" s="216"/>
      <c r="AF31" s="414"/>
    </row>
    <row r="32" spans="1:32" ht="15.6" customHeight="1">
      <c r="E32" s="386"/>
      <c r="F32" s="252"/>
      <c r="G32" s="320"/>
      <c r="H32" s="207"/>
      <c r="I32" s="261"/>
      <c r="J32" s="262"/>
      <c r="K32" s="256"/>
      <c r="L32" s="215"/>
      <c r="M32" s="216"/>
      <c r="N32" s="217">
        <v>230120204201</v>
      </c>
      <c r="O32" s="206"/>
      <c r="P32" s="189"/>
      <c r="Q32" s="208"/>
      <c r="R32" s="215"/>
      <c r="S32" s="216"/>
      <c r="T32" s="217"/>
      <c r="U32" s="206"/>
      <c r="V32" s="182"/>
      <c r="W32" s="208"/>
      <c r="X32" s="215"/>
      <c r="Y32" s="216"/>
      <c r="Z32" s="217"/>
      <c r="AA32" s="206"/>
      <c r="AB32" s="182"/>
      <c r="AC32" s="208"/>
      <c r="AD32" s="215"/>
      <c r="AE32" s="216"/>
      <c r="AF32" s="414"/>
    </row>
    <row r="33" spans="5:32" ht="15.6" customHeight="1">
      <c r="E33" s="390"/>
      <c r="F33" s="391"/>
      <c r="G33" s="420"/>
      <c r="H33" s="464"/>
      <c r="I33" s="393"/>
      <c r="J33" s="326"/>
      <c r="K33" s="394"/>
      <c r="L33" s="395"/>
      <c r="M33" s="303"/>
      <c r="N33" s="396">
        <v>230120204201</v>
      </c>
      <c r="O33" s="397"/>
      <c r="P33" s="392"/>
      <c r="Q33" s="398"/>
      <c r="R33" s="395"/>
      <c r="S33" s="303"/>
      <c r="T33" s="396"/>
      <c r="U33" s="397"/>
      <c r="V33" s="183"/>
      <c r="W33" s="398"/>
      <c r="X33" s="395"/>
      <c r="Y33" s="303"/>
      <c r="Z33" s="396"/>
      <c r="AA33" s="397"/>
      <c r="AB33" s="183"/>
      <c r="AC33" s="398"/>
      <c r="AD33" s="395"/>
      <c r="AE33" s="303"/>
      <c r="AF33" s="414"/>
    </row>
    <row r="34" spans="5:32" s="403" customFormat="1" ht="15.6" customHeight="1" thickBot="1">
      <c r="E34" s="327"/>
      <c r="F34" s="555" t="s">
        <v>501</v>
      </c>
      <c r="G34" s="328"/>
      <c r="H34" s="457">
        <f>SUM(H5:H33)</f>
        <v>17200</v>
      </c>
      <c r="I34" s="400"/>
      <c r="J34" s="306">
        <f>SUM(J5:J33)</f>
        <v>0</v>
      </c>
      <c r="K34" s="401"/>
      <c r="L34" s="313"/>
      <c r="M34" s="312">
        <f>SUM(M5:M33)</f>
        <v>0</v>
      </c>
      <c r="N34" s="332"/>
      <c r="O34" s="308" t="str">
        <f>CONCATENATE(FIXED(COUNTA(B5:B33),0,0),"　店")</f>
        <v>3　店</v>
      </c>
      <c r="P34" s="309"/>
      <c r="Q34" s="310">
        <f>SUM(Q5:Q33)</f>
        <v>2450</v>
      </c>
      <c r="R34" s="311"/>
      <c r="S34" s="331">
        <f>SUM(S5:S33)</f>
        <v>0</v>
      </c>
      <c r="T34" s="332"/>
      <c r="U34" s="308"/>
      <c r="V34" s="309"/>
      <c r="W34" s="310">
        <f>SUM(W5:W33)</f>
        <v>0</v>
      </c>
      <c r="X34" s="311"/>
      <c r="Y34" s="331">
        <f>SUM(Y5:Y33)</f>
        <v>0</v>
      </c>
      <c r="Z34" s="332"/>
      <c r="AA34" s="308" t="str">
        <f>CONCATENATE(FIXED(COUNTA(D5:D33),0,0),"　店")</f>
        <v>2　店</v>
      </c>
      <c r="AB34" s="309"/>
      <c r="AC34" s="310">
        <f>SUM(AC5:AC33)</f>
        <v>750</v>
      </c>
      <c r="AD34" s="311"/>
      <c r="AE34" s="331">
        <f>SUM(AE5:AE33)</f>
        <v>0</v>
      </c>
      <c r="AF34" s="416"/>
    </row>
    <row r="35" spans="5:32" s="184" customFormat="1">
      <c r="F35" s="334"/>
      <c r="G35" s="335"/>
      <c r="H35" s="334"/>
      <c r="K35" s="274"/>
      <c r="AF35" s="506">
        <f>表紙!Y22</f>
        <v>45413</v>
      </c>
    </row>
  </sheetData>
  <sheetProtection formatCells="0"/>
  <customSheetViews>
    <customSheetView guid="{39CC32B7-D19B-4C38-8259-EC3E63D8F598}" showPageBreaks="1" zeroValues="0" printArea="1" topLeftCell="C1">
      <selection activeCell="X5" sqref="X5:X6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1"/>
      <headerFooter alignWithMargins="0"/>
    </customSheetView>
    <customSheetView guid="{B0C08A05-CCD1-4A6A-ADA7-3323F63F237C}" showPageBreaks="1" zeroValues="0" printArea="1" hiddenColumns="1">
      <selection activeCell="AA35" sqref="AA35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2"/>
      <headerFooter alignWithMargins="0"/>
    </customSheetView>
    <customSheetView guid="{343ED13A-14B4-4643-81FD-CCCF86954CFE}" showPageBreaks="1" zeroValues="0" printArea="1" hiddenColumns="1" topLeftCell="A13">
      <selection activeCell="H5" sqref="H5:H3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3"/>
      <headerFooter alignWithMargins="0"/>
    </customSheetView>
    <customSheetView guid="{ECD6A8B0-7E0E-471F-9988-0B75A55ED58B}" showPageBreaks="1" zeroValues="0" printArea="1" hiddenColumns="1">
      <selection activeCell="AC16" sqref="AC16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4"/>
      <headerFooter alignWithMargins="0"/>
    </customSheetView>
    <customSheetView guid="{4683B00D-FB7F-428F-89E4-512802998BB6}" showPageBreaks="1" zeroValues="0" printArea="1" hiddenColumns="1" topLeftCell="A13">
      <selection activeCell="H5" sqref="H5:H3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5"/>
      <headerFooter alignWithMargins="0"/>
    </customSheetView>
  </customSheetViews>
  <mergeCells count="11">
    <mergeCell ref="AA1:AE1"/>
    <mergeCell ref="AA2:AC2"/>
    <mergeCell ref="F3:H3"/>
    <mergeCell ref="G1:L2"/>
    <mergeCell ref="O1:W1"/>
    <mergeCell ref="O2:W2"/>
    <mergeCell ref="T4:X4"/>
    <mergeCell ref="Z4:AD4"/>
    <mergeCell ref="E4:I4"/>
    <mergeCell ref="K4:L4"/>
    <mergeCell ref="N4:R4"/>
  </mergeCells>
  <phoneticPr fontId="2"/>
  <conditionalFormatting sqref="G16:G18">
    <cfRule type="cellIs" dxfId="130" priority="6" operator="notEqual">
      <formula>#REF!</formula>
    </cfRule>
  </conditionalFormatting>
  <conditionalFormatting sqref="G5">
    <cfRule type="cellIs" dxfId="129" priority="5" operator="notEqual">
      <formula>#REF!</formula>
    </cfRule>
  </conditionalFormatting>
  <conditionalFormatting sqref="G6:G7">
    <cfRule type="cellIs" dxfId="128" priority="4" operator="notEqual">
      <formula>#REF!</formula>
    </cfRule>
  </conditionalFormatting>
  <conditionalFormatting sqref="G13">
    <cfRule type="cellIs" dxfId="127" priority="3" operator="notEqual">
      <formula>#REF!</formula>
    </cfRule>
  </conditionalFormatting>
  <conditionalFormatting sqref="G8:G12">
    <cfRule type="cellIs" dxfId="126" priority="2" operator="notEqual">
      <formula>#REF!</formula>
    </cfRule>
  </conditionalFormatting>
  <conditionalFormatting sqref="G14:G15">
    <cfRule type="cellIs" dxfId="125" priority="1" operator="notEqual">
      <formula>#REF!</formula>
    </cfRule>
  </conditionalFormatting>
  <dataValidations count="3">
    <dataValidation type="whole" operator="lessThanOrEqual" allowBlank="1" showInputMessage="1" showErrorMessage="1" sqref="J5:J18 M5:M18 S5:S18 Y5:Y18 AE5:AE18">
      <formula1>H5</formula1>
    </dataValidation>
    <dataValidation type="whole" operator="lessThanOrEqual" showInputMessage="1" showErrorMessage="1" sqref="AG3:IV65536">
      <formula1>AE3</formula1>
    </dataValidation>
    <dataValidation operator="lessThanOrEqual" showInputMessage="1" showErrorMessage="1" sqref="AG1:IV2"/>
  </dataValidations>
  <printOptions horizontalCentered="1" verticalCentered="1"/>
  <pageMargins left="0.59055118110236227" right="0.59055118110236227" top="0.23622047244094491" bottom="0.47244094488188981" header="0" footer="0.19685039370078741"/>
  <pageSetup paperSize="9" scale="95" orientation="landscape" r:id="rId6"/>
  <headerFooter alignWithMargins="0"/>
  <ignoredErrors>
    <ignoredError sqref="I9:AC9 I17:AC17 I16:O16 Q16:AC16 I7:N7 R7:AC7 R6:T6 X6:Z6 I13:AC15 I10 X10:AC10 I11:Z11 AB11:AC11 I5 I6:N6 R5 X5:Z5 I8:N8 P8:AC8 K10:V10 I12 K12:AC12 T5 K5:N5" unlockedFormula="1"/>
  </ignoredErrors>
  <drawing r:id="rId7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showZeros="0" topLeftCell="E1" zoomScaleNormal="100" workbookViewId="0">
      <selection activeCell="F3" sqref="F3:H3"/>
    </sheetView>
  </sheetViews>
  <sheetFormatPr defaultRowHeight="13.5"/>
  <cols>
    <col min="1" max="4" width="6.5" style="275" hidden="1" customWidth="1"/>
    <col min="5" max="5" width="1.875" style="275" customWidth="1"/>
    <col min="6" max="6" width="9.625" style="337" customWidth="1"/>
    <col min="7" max="7" width="2.125" style="338" customWidth="1"/>
    <col min="8" max="8" width="7.125" style="337" customWidth="1"/>
    <col min="9" max="9" width="0.375" style="275" customWidth="1"/>
    <col min="10" max="10" width="7.625" style="275" customWidth="1"/>
    <col min="11" max="11" width="6.625" style="275" hidden="1" customWidth="1"/>
    <col min="12" max="12" width="0.375" style="275" hidden="1" customWidth="1"/>
    <col min="13" max="13" width="8.25" style="275" hidden="1" customWidth="1"/>
    <col min="14" max="14" width="1" style="275" customWidth="1"/>
    <col min="15" max="15" width="8.875" style="275" customWidth="1"/>
    <col min="16" max="16" width="2.125" style="275" customWidth="1"/>
    <col min="17" max="17" width="6.625" style="275" customWidth="1"/>
    <col min="18" max="18" width="0.375" style="275" customWidth="1"/>
    <col min="19" max="19" width="7.125" style="275" customWidth="1"/>
    <col min="20" max="20" width="1.75" style="275" customWidth="1"/>
    <col min="21" max="21" width="8.875" style="275" customWidth="1"/>
    <col min="22" max="22" width="2.125" style="275" customWidth="1"/>
    <col min="23" max="23" width="6.125" style="275" customWidth="1"/>
    <col min="24" max="24" width="0.375" style="275" customWidth="1"/>
    <col min="25" max="25" width="7.125" style="275" customWidth="1"/>
    <col min="26" max="26" width="1.875" style="275" customWidth="1"/>
    <col min="27" max="27" width="8.875" style="275" customWidth="1"/>
    <col min="28" max="28" width="2.125" style="275" customWidth="1"/>
    <col min="29" max="29" width="6.125" style="275" customWidth="1"/>
    <col min="30" max="30" width="0.375" style="275" customWidth="1"/>
    <col min="31" max="31" width="7.125" style="275" customWidth="1"/>
    <col min="32" max="32" width="16.625" style="275" customWidth="1"/>
    <col min="33" max="16384" width="9" style="275"/>
  </cols>
  <sheetData>
    <row r="1" spans="1:32" ht="30" customHeight="1">
      <c r="E1" s="276" t="s">
        <v>0</v>
      </c>
      <c r="F1" s="277"/>
      <c r="G1" s="589"/>
      <c r="H1" s="589"/>
      <c r="I1" s="589"/>
      <c r="J1" s="589"/>
      <c r="K1" s="589"/>
      <c r="L1" s="630"/>
      <c r="M1" s="278" t="s">
        <v>1</v>
      </c>
      <c r="N1" s="472"/>
      <c r="O1" s="593" t="s">
        <v>83</v>
      </c>
      <c r="P1" s="593"/>
      <c r="Q1" s="593"/>
      <c r="R1" s="593"/>
      <c r="S1" s="593"/>
      <c r="T1" s="593"/>
      <c r="U1" s="593"/>
      <c r="V1" s="593"/>
      <c r="W1" s="594"/>
      <c r="X1" s="278" t="s">
        <v>2</v>
      </c>
      <c r="Y1" s="279"/>
      <c r="Z1" s="279"/>
      <c r="AA1" s="584"/>
      <c r="AB1" s="584"/>
      <c r="AC1" s="584"/>
      <c r="AD1" s="584"/>
      <c r="AE1" s="585"/>
      <c r="AF1" s="280" t="s">
        <v>3</v>
      </c>
    </row>
    <row r="2" spans="1:32" ht="30" customHeight="1">
      <c r="E2" s="281"/>
      <c r="F2" s="282"/>
      <c r="G2" s="590"/>
      <c r="H2" s="590"/>
      <c r="I2" s="590"/>
      <c r="J2" s="590"/>
      <c r="K2" s="590"/>
      <c r="L2" s="631"/>
      <c r="M2" s="278" t="s">
        <v>4</v>
      </c>
      <c r="N2" s="472"/>
      <c r="O2" s="593" t="s">
        <v>84</v>
      </c>
      <c r="P2" s="593"/>
      <c r="Q2" s="593"/>
      <c r="R2" s="593"/>
      <c r="S2" s="593"/>
      <c r="T2" s="593"/>
      <c r="U2" s="593"/>
      <c r="V2" s="593"/>
      <c r="W2" s="594"/>
      <c r="X2" s="278" t="s">
        <v>5</v>
      </c>
      <c r="Y2" s="279"/>
      <c r="Z2" s="279"/>
      <c r="AA2" s="636">
        <f>SUM(J34,M34,S34,Y34,AE34)</f>
        <v>0</v>
      </c>
      <c r="AB2" s="636"/>
      <c r="AC2" s="636"/>
      <c r="AD2" s="279"/>
      <c r="AE2" s="283" t="s">
        <v>6</v>
      </c>
      <c r="AF2" s="284"/>
    </row>
    <row r="3" spans="1:32" ht="24.95" customHeight="1" thickBot="1">
      <c r="F3" s="629" t="s">
        <v>53</v>
      </c>
      <c r="G3" s="629"/>
      <c r="H3" s="629"/>
      <c r="I3" s="285"/>
      <c r="J3" s="285"/>
      <c r="K3" s="379" t="s">
        <v>7</v>
      </c>
      <c r="L3" s="380"/>
      <c r="N3" s="380"/>
      <c r="O3" s="381">
        <f>H34+Q34+W34+AC34</f>
        <v>29500</v>
      </c>
      <c r="Q3" s="288" t="s">
        <v>6</v>
      </c>
    </row>
    <row r="4" spans="1:32" ht="15.6" customHeight="1">
      <c r="E4" s="591" t="s">
        <v>8</v>
      </c>
      <c r="F4" s="592"/>
      <c r="G4" s="592"/>
      <c r="H4" s="592"/>
      <c r="I4" s="635"/>
      <c r="J4" s="423" t="s">
        <v>9</v>
      </c>
      <c r="K4" s="637" t="s">
        <v>10</v>
      </c>
      <c r="L4" s="634"/>
      <c r="M4" s="290" t="s">
        <v>9</v>
      </c>
      <c r="N4" s="632" t="s">
        <v>11</v>
      </c>
      <c r="O4" s="633"/>
      <c r="P4" s="633"/>
      <c r="Q4" s="633"/>
      <c r="R4" s="634"/>
      <c r="S4" s="290"/>
      <c r="T4" s="632" t="s">
        <v>12</v>
      </c>
      <c r="U4" s="633"/>
      <c r="V4" s="633"/>
      <c r="W4" s="633"/>
      <c r="X4" s="634"/>
      <c r="Y4" s="290" t="s">
        <v>9</v>
      </c>
      <c r="Z4" s="632" t="s">
        <v>13</v>
      </c>
      <c r="AA4" s="633"/>
      <c r="AB4" s="633"/>
      <c r="AC4" s="633"/>
      <c r="AD4" s="634"/>
      <c r="AE4" s="290" t="s">
        <v>9</v>
      </c>
      <c r="AF4" s="382" t="s">
        <v>40</v>
      </c>
    </row>
    <row r="5" spans="1:32" ht="15.6" customHeight="1">
      <c r="A5" s="275">
        <v>230125105102</v>
      </c>
      <c r="B5" s="275">
        <v>230125205201</v>
      </c>
      <c r="C5" s="275">
        <v>230125305301</v>
      </c>
      <c r="D5" s="383">
        <v>230125405502</v>
      </c>
      <c r="E5" s="251"/>
      <c r="F5" s="252" t="s">
        <v>280</v>
      </c>
      <c r="G5" s="536" t="s">
        <v>420</v>
      </c>
      <c r="H5" s="207">
        <v>2450</v>
      </c>
      <c r="I5" s="261"/>
      <c r="J5" s="255"/>
      <c r="K5" s="256"/>
      <c r="L5" s="211"/>
      <c r="M5" s="212"/>
      <c r="N5" s="257"/>
      <c r="O5" s="475" t="s">
        <v>436</v>
      </c>
      <c r="P5" s="476" t="s">
        <v>105</v>
      </c>
      <c r="Q5" s="207">
        <v>500</v>
      </c>
      <c r="R5" s="211"/>
      <c r="S5" s="212"/>
      <c r="T5" s="213"/>
      <c r="U5" s="209" t="s">
        <v>436</v>
      </c>
      <c r="V5" s="477" t="s">
        <v>105</v>
      </c>
      <c r="W5" s="210">
        <v>450</v>
      </c>
      <c r="X5" s="211"/>
      <c r="Y5" s="212"/>
      <c r="Z5" s="213"/>
      <c r="AA5" s="209" t="s">
        <v>294</v>
      </c>
      <c r="AB5" s="214" t="s">
        <v>105</v>
      </c>
      <c r="AC5" s="210">
        <v>700</v>
      </c>
      <c r="AD5" s="211"/>
      <c r="AE5" s="212"/>
      <c r="AF5" s="424"/>
    </row>
    <row r="6" spans="1:32" ht="15.6" customHeight="1">
      <c r="A6" s="275">
        <v>230125105105</v>
      </c>
      <c r="B6" s="275">
        <v>230125205202</v>
      </c>
      <c r="C6" s="275">
        <v>230125305302</v>
      </c>
      <c r="D6" s="383">
        <v>230125405503</v>
      </c>
      <c r="E6" s="265"/>
      <c r="F6" s="517" t="s">
        <v>281</v>
      </c>
      <c r="G6" s="547" t="s">
        <v>431</v>
      </c>
      <c r="H6" s="207">
        <v>1500</v>
      </c>
      <c r="I6" s="261"/>
      <c r="J6" s="425"/>
      <c r="K6" s="256"/>
      <c r="L6" s="215"/>
      <c r="M6" s="426"/>
      <c r="N6" s="256">
        <v>230125205201</v>
      </c>
      <c r="O6" s="206" t="s">
        <v>288</v>
      </c>
      <c r="P6" s="476" t="s">
        <v>105</v>
      </c>
      <c r="Q6" s="207">
        <v>550</v>
      </c>
      <c r="R6" s="215"/>
      <c r="S6" s="426"/>
      <c r="T6" s="217"/>
      <c r="U6" s="206"/>
      <c r="V6" s="478"/>
      <c r="W6" s="208"/>
      <c r="X6" s="215"/>
      <c r="Y6" s="426"/>
      <c r="Z6" s="217"/>
      <c r="AA6" s="206" t="s">
        <v>288</v>
      </c>
      <c r="AB6" s="182" t="s">
        <v>105</v>
      </c>
      <c r="AC6" s="208">
        <v>200</v>
      </c>
      <c r="AD6" s="215"/>
      <c r="AE6" s="426"/>
      <c r="AF6" s="414"/>
    </row>
    <row r="7" spans="1:32" ht="15.6" customHeight="1">
      <c r="A7" s="275">
        <v>230125105106</v>
      </c>
      <c r="B7" s="275">
        <v>230125205204</v>
      </c>
      <c r="D7" s="383">
        <v>230125405504</v>
      </c>
      <c r="E7" s="265"/>
      <c r="F7" s="517" t="s">
        <v>282</v>
      </c>
      <c r="G7" s="182" t="s">
        <v>119</v>
      </c>
      <c r="H7" s="207">
        <v>1400</v>
      </c>
      <c r="I7" s="261"/>
      <c r="J7" s="425"/>
      <c r="K7" s="256"/>
      <c r="L7" s="215"/>
      <c r="M7" s="426"/>
      <c r="N7" s="256">
        <v>230125205201</v>
      </c>
      <c r="O7" s="206" t="s">
        <v>280</v>
      </c>
      <c r="P7" s="476" t="s">
        <v>105</v>
      </c>
      <c r="Q7" s="208">
        <v>450</v>
      </c>
      <c r="R7" s="215"/>
      <c r="S7" s="426"/>
      <c r="T7" s="217"/>
      <c r="U7" s="206"/>
      <c r="V7" s="317"/>
      <c r="W7" s="208"/>
      <c r="X7" s="215"/>
      <c r="Y7" s="426"/>
      <c r="Z7" s="217"/>
      <c r="AA7" s="206" t="s">
        <v>259</v>
      </c>
      <c r="AB7" s="182" t="s">
        <v>105</v>
      </c>
      <c r="AC7" s="208">
        <v>600</v>
      </c>
      <c r="AD7" s="215"/>
      <c r="AE7" s="426"/>
      <c r="AF7" s="414"/>
    </row>
    <row r="8" spans="1:32" ht="15.6" customHeight="1">
      <c r="A8" s="275">
        <v>230125105107</v>
      </c>
      <c r="B8" s="275">
        <v>230125205205</v>
      </c>
      <c r="D8" s="383">
        <v>230125405505</v>
      </c>
      <c r="E8" s="260" t="s">
        <v>60</v>
      </c>
      <c r="F8" s="517" t="s">
        <v>284</v>
      </c>
      <c r="G8" s="536" t="s">
        <v>420</v>
      </c>
      <c r="H8" s="207">
        <v>2250</v>
      </c>
      <c r="I8" s="261"/>
      <c r="J8" s="425"/>
      <c r="K8" s="256"/>
      <c r="L8" s="215"/>
      <c r="M8" s="426"/>
      <c r="N8" s="256">
        <v>230125205201</v>
      </c>
      <c r="O8" s="206" t="s">
        <v>283</v>
      </c>
      <c r="P8" s="476" t="s">
        <v>105</v>
      </c>
      <c r="Q8" s="208">
        <v>550</v>
      </c>
      <c r="R8" s="215"/>
      <c r="S8" s="426"/>
      <c r="T8" s="217"/>
      <c r="U8" s="206"/>
      <c r="V8" s="478"/>
      <c r="W8" s="317"/>
      <c r="X8" s="215"/>
      <c r="Y8" s="426"/>
      <c r="Z8" s="217"/>
      <c r="AA8" s="206" t="s">
        <v>290</v>
      </c>
      <c r="AB8" s="182" t="s">
        <v>105</v>
      </c>
      <c r="AC8" s="208">
        <v>600</v>
      </c>
      <c r="AD8" s="215"/>
      <c r="AE8" s="426"/>
      <c r="AF8" s="414"/>
    </row>
    <row r="9" spans="1:32" ht="15.6" customHeight="1">
      <c r="A9" s="275">
        <v>230125105108</v>
      </c>
      <c r="D9" s="383">
        <v>230125405506</v>
      </c>
      <c r="E9" s="260"/>
      <c r="F9" s="517" t="s">
        <v>285</v>
      </c>
      <c r="G9" s="536" t="s">
        <v>420</v>
      </c>
      <c r="H9" s="207">
        <v>1300</v>
      </c>
      <c r="I9" s="261"/>
      <c r="J9" s="425"/>
      <c r="K9" s="256"/>
      <c r="L9" s="215"/>
      <c r="M9" s="426"/>
      <c r="N9" s="256">
        <v>230125205201</v>
      </c>
      <c r="O9" s="206"/>
      <c r="P9" s="476"/>
      <c r="Q9" s="208"/>
      <c r="R9" s="215"/>
      <c r="S9" s="426"/>
      <c r="T9" s="217"/>
      <c r="U9" s="206"/>
      <c r="V9" s="478"/>
      <c r="W9" s="208"/>
      <c r="X9" s="215"/>
      <c r="Y9" s="426"/>
      <c r="Z9" s="217"/>
      <c r="AA9" s="206" t="s">
        <v>280</v>
      </c>
      <c r="AB9" s="182" t="s">
        <v>105</v>
      </c>
      <c r="AC9" s="208">
        <v>350</v>
      </c>
      <c r="AD9" s="215"/>
      <c r="AE9" s="426"/>
      <c r="AF9" s="414"/>
    </row>
    <row r="10" spans="1:32" ht="15.6" customHeight="1">
      <c r="A10" s="275">
        <v>230125105109</v>
      </c>
      <c r="D10" s="383">
        <v>230125405507</v>
      </c>
      <c r="E10" s="260"/>
      <c r="F10" s="517" t="s">
        <v>286</v>
      </c>
      <c r="G10" s="536" t="s">
        <v>420</v>
      </c>
      <c r="H10" s="207">
        <v>1650</v>
      </c>
      <c r="I10" s="261"/>
      <c r="J10" s="425"/>
      <c r="K10" s="256"/>
      <c r="L10" s="215"/>
      <c r="M10" s="426"/>
      <c r="N10" s="256">
        <v>230125205201</v>
      </c>
      <c r="O10" s="206"/>
      <c r="P10" s="476"/>
      <c r="Q10" s="208"/>
      <c r="R10" s="215"/>
      <c r="S10" s="426"/>
      <c r="T10" s="217"/>
      <c r="U10" s="206"/>
      <c r="V10" s="478"/>
      <c r="W10" s="208"/>
      <c r="X10" s="215"/>
      <c r="Y10" s="426"/>
      <c r="Z10" s="217"/>
      <c r="AA10" s="206" t="s">
        <v>295</v>
      </c>
      <c r="AB10" s="182" t="s">
        <v>105</v>
      </c>
      <c r="AC10" s="208">
        <v>250</v>
      </c>
      <c r="AD10" s="215"/>
      <c r="AE10" s="426"/>
      <c r="AF10" s="264" t="s">
        <v>487</v>
      </c>
    </row>
    <row r="11" spans="1:32" ht="15.6" customHeight="1">
      <c r="A11" s="275">
        <v>230125105110</v>
      </c>
      <c r="D11" s="383"/>
      <c r="E11" s="260"/>
      <c r="F11" s="517" t="s">
        <v>287</v>
      </c>
      <c r="G11" s="536" t="s">
        <v>420</v>
      </c>
      <c r="H11" s="207">
        <v>1300</v>
      </c>
      <c r="I11" s="261"/>
      <c r="J11" s="425"/>
      <c r="K11" s="256"/>
      <c r="L11" s="215"/>
      <c r="M11" s="426"/>
      <c r="N11" s="256">
        <v>230125205201</v>
      </c>
      <c r="O11" s="206"/>
      <c r="P11" s="476"/>
      <c r="Q11" s="208"/>
      <c r="R11" s="215"/>
      <c r="S11" s="426"/>
      <c r="T11" s="217"/>
      <c r="U11" s="206"/>
      <c r="V11" s="478"/>
      <c r="W11" s="208"/>
      <c r="X11" s="215"/>
      <c r="Y11" s="426"/>
      <c r="Z11" s="217"/>
      <c r="AA11" s="206"/>
      <c r="AB11" s="427"/>
      <c r="AC11" s="208"/>
      <c r="AD11" s="215"/>
      <c r="AE11" s="426"/>
      <c r="AF11" s="266"/>
    </row>
    <row r="12" spans="1:32" ht="15.6" customHeight="1">
      <c r="A12" s="275">
        <v>230125105111</v>
      </c>
      <c r="D12" s="383"/>
      <c r="E12" s="260" t="s">
        <v>63</v>
      </c>
      <c r="F12" s="517" t="s">
        <v>369</v>
      </c>
      <c r="G12" s="536" t="s">
        <v>420</v>
      </c>
      <c r="H12" s="207">
        <v>1550</v>
      </c>
      <c r="I12" s="261"/>
      <c r="J12" s="425"/>
      <c r="K12" s="256"/>
      <c r="L12" s="215"/>
      <c r="M12" s="426"/>
      <c r="N12" s="256">
        <v>230125205201</v>
      </c>
      <c r="O12" s="206"/>
      <c r="P12" s="476"/>
      <c r="Q12" s="208"/>
      <c r="R12" s="215"/>
      <c r="S12" s="426"/>
      <c r="T12" s="217"/>
      <c r="U12" s="206"/>
      <c r="V12" s="478"/>
      <c r="W12" s="208"/>
      <c r="X12" s="215"/>
      <c r="Y12" s="426"/>
      <c r="Z12" s="217"/>
      <c r="AA12" s="206"/>
      <c r="AB12" s="427"/>
      <c r="AC12" s="208"/>
      <c r="AD12" s="215"/>
      <c r="AE12" s="426"/>
      <c r="AF12" s="613"/>
    </row>
    <row r="13" spans="1:32" ht="15.6" customHeight="1">
      <c r="A13" s="275">
        <v>230125105113</v>
      </c>
      <c r="D13" s="383"/>
      <c r="E13" s="260"/>
      <c r="F13" s="517" t="s">
        <v>288</v>
      </c>
      <c r="G13" s="536" t="s">
        <v>420</v>
      </c>
      <c r="H13" s="207">
        <v>2550</v>
      </c>
      <c r="I13" s="261"/>
      <c r="J13" s="425"/>
      <c r="K13" s="256"/>
      <c r="L13" s="215"/>
      <c r="M13" s="426"/>
      <c r="N13" s="256">
        <v>230125205201</v>
      </c>
      <c r="O13" s="206"/>
      <c r="P13" s="476"/>
      <c r="Q13" s="208"/>
      <c r="R13" s="215"/>
      <c r="S13" s="426"/>
      <c r="T13" s="217"/>
      <c r="U13" s="206"/>
      <c r="V13" s="478"/>
      <c r="W13" s="208"/>
      <c r="X13" s="215"/>
      <c r="Y13" s="426"/>
      <c r="Z13" s="217"/>
      <c r="AA13" s="206"/>
      <c r="AB13" s="427"/>
      <c r="AC13" s="208"/>
      <c r="AD13" s="215"/>
      <c r="AE13" s="426"/>
      <c r="AF13" s="640"/>
    </row>
    <row r="14" spans="1:32">
      <c r="A14" s="275">
        <v>230125105114</v>
      </c>
      <c r="D14" s="383"/>
      <c r="E14" s="260"/>
      <c r="F14" s="526" t="s">
        <v>289</v>
      </c>
      <c r="G14" s="536" t="s">
        <v>420</v>
      </c>
      <c r="H14" s="207">
        <v>1800</v>
      </c>
      <c r="I14" s="261"/>
      <c r="J14" s="425"/>
      <c r="K14" s="256"/>
      <c r="L14" s="215"/>
      <c r="M14" s="426"/>
      <c r="N14" s="256">
        <v>230125205201</v>
      </c>
      <c r="O14" s="206"/>
      <c r="P14" s="476"/>
      <c r="Q14" s="208"/>
      <c r="R14" s="215"/>
      <c r="S14" s="426"/>
      <c r="T14" s="217"/>
      <c r="U14" s="206"/>
      <c r="V14" s="478"/>
      <c r="W14" s="208"/>
      <c r="X14" s="215"/>
      <c r="Y14" s="426"/>
      <c r="Z14" s="217"/>
      <c r="AA14" s="206"/>
      <c r="AB14" s="427"/>
      <c r="AC14" s="208"/>
      <c r="AD14" s="215"/>
      <c r="AE14" s="426"/>
      <c r="AF14" s="640"/>
    </row>
    <row r="15" spans="1:32" ht="15.6" customHeight="1">
      <c r="A15" s="275">
        <v>230125105116</v>
      </c>
      <c r="D15" s="383"/>
      <c r="E15" s="260"/>
      <c r="F15" s="526" t="s">
        <v>290</v>
      </c>
      <c r="G15" s="182" t="s">
        <v>418</v>
      </c>
      <c r="H15" s="207">
        <v>1700</v>
      </c>
      <c r="I15" s="261"/>
      <c r="J15" s="425"/>
      <c r="K15" s="256"/>
      <c r="L15" s="215"/>
      <c r="M15" s="426"/>
      <c r="N15" s="256">
        <v>230125205201</v>
      </c>
      <c r="O15" s="206"/>
      <c r="P15" s="476"/>
      <c r="Q15" s="208"/>
      <c r="R15" s="215"/>
      <c r="S15" s="426"/>
      <c r="T15" s="217"/>
      <c r="U15" s="206"/>
      <c r="V15" s="478"/>
      <c r="W15" s="208"/>
      <c r="X15" s="215"/>
      <c r="Y15" s="426"/>
      <c r="Z15" s="217"/>
      <c r="AA15" s="206"/>
      <c r="AB15" s="427"/>
      <c r="AC15" s="208"/>
      <c r="AD15" s="215"/>
      <c r="AE15" s="426"/>
      <c r="AF15" s="264" t="s">
        <v>488</v>
      </c>
    </row>
    <row r="16" spans="1:32" ht="15.6" customHeight="1">
      <c r="A16" s="275">
        <v>230125105117</v>
      </c>
      <c r="D16" s="383"/>
      <c r="E16" s="260"/>
      <c r="F16" s="526" t="s">
        <v>291</v>
      </c>
      <c r="G16" s="536" t="s">
        <v>420</v>
      </c>
      <c r="H16" s="207">
        <v>2150</v>
      </c>
      <c r="I16" s="261"/>
      <c r="J16" s="425"/>
      <c r="K16" s="256"/>
      <c r="L16" s="215"/>
      <c r="M16" s="426"/>
      <c r="N16" s="256">
        <v>230125205201</v>
      </c>
      <c r="O16" s="206"/>
      <c r="P16" s="476"/>
      <c r="Q16" s="208"/>
      <c r="R16" s="215"/>
      <c r="S16" s="426"/>
      <c r="T16" s="217"/>
      <c r="U16" s="206"/>
      <c r="V16" s="478"/>
      <c r="W16" s="208"/>
      <c r="X16" s="215"/>
      <c r="Y16" s="426"/>
      <c r="Z16" s="217"/>
      <c r="AA16" s="206"/>
      <c r="AB16" s="427"/>
      <c r="AC16" s="208"/>
      <c r="AD16" s="215"/>
      <c r="AE16" s="426"/>
      <c r="AF16" s="266"/>
    </row>
    <row r="17" spans="1:32" ht="15.6" customHeight="1">
      <c r="A17" s="275">
        <v>230125105118</v>
      </c>
      <c r="D17" s="383"/>
      <c r="E17" s="265"/>
      <c r="F17" s="526" t="s">
        <v>292</v>
      </c>
      <c r="G17" s="536" t="s">
        <v>462</v>
      </c>
      <c r="H17" s="207">
        <v>1750</v>
      </c>
      <c r="I17" s="261"/>
      <c r="J17" s="425"/>
      <c r="K17" s="256"/>
      <c r="L17" s="215"/>
      <c r="M17" s="426"/>
      <c r="N17" s="256">
        <v>230125205201</v>
      </c>
      <c r="O17" s="206"/>
      <c r="P17" s="476"/>
      <c r="Q17" s="208"/>
      <c r="R17" s="215"/>
      <c r="S17" s="426"/>
      <c r="T17" s="217"/>
      <c r="U17" s="206"/>
      <c r="V17" s="478"/>
      <c r="W17" s="208"/>
      <c r="X17" s="215"/>
      <c r="Y17" s="426"/>
      <c r="Z17" s="217"/>
      <c r="AA17" s="206"/>
      <c r="AB17" s="427"/>
      <c r="AC17" s="208"/>
      <c r="AD17" s="215"/>
      <c r="AE17" s="426"/>
      <c r="AF17" s="613"/>
    </row>
    <row r="18" spans="1:32" ht="15.6" customHeight="1">
      <c r="A18" s="275">
        <v>230125105119</v>
      </c>
      <c r="D18" s="383"/>
      <c r="E18" s="265"/>
      <c r="F18" s="526" t="s">
        <v>293</v>
      </c>
      <c r="G18" s="536" t="s">
        <v>420</v>
      </c>
      <c r="H18" s="207">
        <v>950</v>
      </c>
      <c r="I18" s="261"/>
      <c r="J18" s="425"/>
      <c r="K18" s="256"/>
      <c r="L18" s="215"/>
      <c r="M18" s="426"/>
      <c r="N18" s="256">
        <v>230125205201</v>
      </c>
      <c r="O18" s="206"/>
      <c r="P18" s="476"/>
      <c r="Q18" s="208"/>
      <c r="R18" s="215"/>
      <c r="S18" s="426"/>
      <c r="T18" s="217"/>
      <c r="U18" s="206"/>
      <c r="V18" s="478"/>
      <c r="W18" s="208"/>
      <c r="X18" s="215"/>
      <c r="Y18" s="426"/>
      <c r="Z18" s="217"/>
      <c r="AA18" s="206"/>
      <c r="AB18" s="427"/>
      <c r="AC18" s="208"/>
      <c r="AD18" s="215"/>
      <c r="AE18" s="426"/>
      <c r="AF18" s="640"/>
    </row>
    <row r="19" spans="1:32" ht="15.6" customHeight="1">
      <c r="A19" s="275">
        <v>230125105120</v>
      </c>
      <c r="D19" s="383"/>
      <c r="E19" s="265"/>
      <c r="F19" s="517"/>
      <c r="G19" s="182"/>
      <c r="H19" s="207"/>
      <c r="I19" s="261"/>
      <c r="J19" s="425"/>
      <c r="K19" s="256"/>
      <c r="L19" s="215"/>
      <c r="M19" s="426"/>
      <c r="N19" s="256">
        <v>230125205201</v>
      </c>
      <c r="O19" s="206"/>
      <c r="P19" s="476"/>
      <c r="Q19" s="208"/>
      <c r="R19" s="215"/>
      <c r="S19" s="426"/>
      <c r="T19" s="217"/>
      <c r="U19" s="206"/>
      <c r="V19" s="478"/>
      <c r="W19" s="208"/>
      <c r="X19" s="215"/>
      <c r="Y19" s="426"/>
      <c r="Z19" s="217"/>
      <c r="AA19" s="206"/>
      <c r="AB19" s="427"/>
      <c r="AC19" s="208"/>
      <c r="AD19" s="215"/>
      <c r="AE19" s="426"/>
      <c r="AF19" s="640"/>
    </row>
    <row r="20" spans="1:32" ht="15.6" customHeight="1">
      <c r="A20" s="275">
        <v>230125105121</v>
      </c>
      <c r="D20" s="383"/>
      <c r="E20" s="265"/>
      <c r="F20" s="252"/>
      <c r="G20" s="182"/>
      <c r="H20" s="207"/>
      <c r="I20" s="261"/>
      <c r="J20" s="425"/>
      <c r="K20" s="256"/>
      <c r="L20" s="215"/>
      <c r="M20" s="426"/>
      <c r="N20" s="256">
        <v>230125205201</v>
      </c>
      <c r="O20" s="206"/>
      <c r="P20" s="476"/>
      <c r="Q20" s="208"/>
      <c r="R20" s="215"/>
      <c r="S20" s="426"/>
      <c r="T20" s="217"/>
      <c r="U20" s="206"/>
      <c r="V20" s="478"/>
      <c r="W20" s="208"/>
      <c r="X20" s="215"/>
      <c r="Y20" s="426"/>
      <c r="Z20" s="217"/>
      <c r="AA20" s="206"/>
      <c r="AB20" s="427"/>
      <c r="AC20" s="208"/>
      <c r="AD20" s="215"/>
      <c r="AE20" s="426"/>
      <c r="AF20" s="414"/>
    </row>
    <row r="21" spans="1:32" ht="15.6" customHeight="1">
      <c r="A21" s="275">
        <v>230125105122</v>
      </c>
      <c r="D21" s="383"/>
      <c r="E21" s="265"/>
      <c r="F21" s="252"/>
      <c r="G21" s="182"/>
      <c r="H21" s="207"/>
      <c r="I21" s="261"/>
      <c r="J21" s="425"/>
      <c r="K21" s="256"/>
      <c r="L21" s="215"/>
      <c r="M21" s="426"/>
      <c r="N21" s="256">
        <v>230125205201</v>
      </c>
      <c r="O21" s="206"/>
      <c r="P21" s="476"/>
      <c r="Q21" s="208"/>
      <c r="R21" s="215"/>
      <c r="S21" s="426"/>
      <c r="T21" s="217"/>
      <c r="U21" s="206"/>
      <c r="V21" s="478"/>
      <c r="W21" s="208"/>
      <c r="X21" s="215"/>
      <c r="Y21" s="426"/>
      <c r="Z21" s="217"/>
      <c r="AA21" s="206"/>
      <c r="AB21" s="427"/>
      <c r="AC21" s="208"/>
      <c r="AD21" s="215"/>
      <c r="AE21" s="426"/>
      <c r="AF21" s="414"/>
    </row>
    <row r="22" spans="1:32" ht="15.6" customHeight="1">
      <c r="A22" s="275">
        <v>230125105123</v>
      </c>
      <c r="D22" s="383"/>
      <c r="E22" s="265"/>
      <c r="F22" s="252"/>
      <c r="G22" s="182"/>
      <c r="H22" s="207"/>
      <c r="I22" s="261"/>
      <c r="J22" s="425"/>
      <c r="K22" s="256"/>
      <c r="L22" s="215"/>
      <c r="M22" s="426"/>
      <c r="N22" s="256">
        <v>230125205201</v>
      </c>
      <c r="O22" s="206"/>
      <c r="P22" s="189"/>
      <c r="Q22" s="208"/>
      <c r="R22" s="215"/>
      <c r="S22" s="426"/>
      <c r="T22" s="217"/>
      <c r="U22" s="206"/>
      <c r="V22" s="182"/>
      <c r="W22" s="208"/>
      <c r="X22" s="215"/>
      <c r="Y22" s="426"/>
      <c r="Z22" s="217"/>
      <c r="AA22" s="206"/>
      <c r="AB22" s="427"/>
      <c r="AC22" s="208"/>
      <c r="AD22" s="215"/>
      <c r="AE22" s="426"/>
      <c r="AF22" s="414"/>
    </row>
    <row r="23" spans="1:32" ht="15.6" customHeight="1">
      <c r="D23" s="383"/>
      <c r="E23" s="265"/>
      <c r="F23" s="252"/>
      <c r="G23" s="182"/>
      <c r="H23" s="207"/>
      <c r="I23" s="261"/>
      <c r="J23" s="425"/>
      <c r="K23" s="256"/>
      <c r="L23" s="215"/>
      <c r="M23" s="426"/>
      <c r="N23" s="256">
        <v>230125205201</v>
      </c>
      <c r="O23" s="206"/>
      <c r="P23" s="189"/>
      <c r="Q23" s="208"/>
      <c r="R23" s="215"/>
      <c r="S23" s="426"/>
      <c r="T23" s="217"/>
      <c r="U23" s="206"/>
      <c r="V23" s="182"/>
      <c r="W23" s="208"/>
      <c r="X23" s="215"/>
      <c r="Y23" s="426"/>
      <c r="Z23" s="217"/>
      <c r="AA23" s="206"/>
      <c r="AB23" s="427"/>
      <c r="AC23" s="208"/>
      <c r="AD23" s="215"/>
      <c r="AE23" s="426"/>
      <c r="AF23" s="414"/>
    </row>
    <row r="24" spans="1:32" ht="15.6" customHeight="1">
      <c r="E24" s="386"/>
      <c r="F24" s="252"/>
      <c r="G24" s="189"/>
      <c r="H24" s="207"/>
      <c r="I24" s="261"/>
      <c r="J24" s="425"/>
      <c r="L24" s="215"/>
      <c r="M24" s="216"/>
      <c r="N24" s="217">
        <v>230125205201</v>
      </c>
      <c r="O24" s="206"/>
      <c r="P24" s="189"/>
      <c r="Q24" s="208"/>
      <c r="R24" s="215"/>
      <c r="S24" s="216"/>
      <c r="T24" s="217"/>
      <c r="U24" s="428"/>
      <c r="V24" s="182"/>
      <c r="W24" s="208"/>
      <c r="X24" s="215"/>
      <c r="Y24" s="216"/>
      <c r="Z24" s="217"/>
      <c r="AA24" s="206"/>
      <c r="AB24" s="427"/>
      <c r="AC24" s="208"/>
      <c r="AD24" s="215"/>
      <c r="AE24" s="216"/>
      <c r="AF24" s="414"/>
    </row>
    <row r="25" spans="1:32" ht="15.6" customHeight="1">
      <c r="E25" s="386"/>
      <c r="F25" s="252"/>
      <c r="G25" s="189"/>
      <c r="H25" s="465"/>
      <c r="I25" s="261"/>
      <c r="J25" s="425"/>
      <c r="K25" s="429"/>
      <c r="L25" s="215"/>
      <c r="M25" s="216"/>
      <c r="N25" s="217">
        <v>230125205201</v>
      </c>
      <c r="O25" s="206"/>
      <c r="P25" s="189"/>
      <c r="Q25" s="208"/>
      <c r="R25" s="215"/>
      <c r="S25" s="216"/>
      <c r="T25" s="217"/>
      <c r="U25" s="428"/>
      <c r="V25" s="182"/>
      <c r="W25" s="207"/>
      <c r="X25" s="215"/>
      <c r="Y25" s="216"/>
      <c r="Z25" s="217"/>
      <c r="AA25" s="206"/>
      <c r="AB25" s="427"/>
      <c r="AC25" s="208"/>
      <c r="AD25" s="215"/>
      <c r="AE25" s="216"/>
      <c r="AF25" s="414"/>
    </row>
    <row r="26" spans="1:32" ht="15.6" customHeight="1">
      <c r="E26" s="386"/>
      <c r="F26" s="252"/>
      <c r="G26" s="189"/>
      <c r="H26" s="207"/>
      <c r="I26" s="261"/>
      <c r="J26" s="425"/>
      <c r="K26" s="256"/>
      <c r="L26" s="215"/>
      <c r="M26" s="216"/>
      <c r="N26" s="217">
        <v>230125205201</v>
      </c>
      <c r="O26" s="206"/>
      <c r="P26" s="189"/>
      <c r="Q26" s="208"/>
      <c r="R26" s="215"/>
      <c r="S26" s="216"/>
      <c r="T26" s="217"/>
      <c r="U26" s="206"/>
      <c r="V26" s="182"/>
      <c r="W26" s="208"/>
      <c r="X26" s="215"/>
      <c r="Y26" s="216"/>
      <c r="Z26" s="217"/>
      <c r="AA26" s="206"/>
      <c r="AB26" s="427"/>
      <c r="AC26" s="208"/>
      <c r="AD26" s="215"/>
      <c r="AE26" s="216"/>
      <c r="AF26" s="414"/>
    </row>
    <row r="27" spans="1:32" ht="15.6" customHeight="1">
      <c r="E27" s="386"/>
      <c r="F27" s="252"/>
      <c r="G27" s="189"/>
      <c r="H27" s="207"/>
      <c r="I27" s="261"/>
      <c r="J27" s="425"/>
      <c r="K27" s="256"/>
      <c r="L27" s="215"/>
      <c r="M27" s="216"/>
      <c r="N27" s="217">
        <v>230125205201</v>
      </c>
      <c r="O27" s="206"/>
      <c r="P27" s="189"/>
      <c r="Q27" s="208"/>
      <c r="R27" s="215"/>
      <c r="S27" s="216"/>
      <c r="T27" s="217"/>
      <c r="U27" s="206"/>
      <c r="V27" s="182"/>
      <c r="W27" s="208"/>
      <c r="X27" s="215"/>
      <c r="Y27" s="216"/>
      <c r="Z27" s="217"/>
      <c r="AA27" s="206"/>
      <c r="AB27" s="427"/>
      <c r="AC27" s="208"/>
      <c r="AD27" s="215"/>
      <c r="AE27" s="216"/>
      <c r="AF27" s="414"/>
    </row>
    <row r="28" spans="1:32" ht="15.6" customHeight="1">
      <c r="E28" s="386"/>
      <c r="F28" s="252"/>
      <c r="G28" s="189"/>
      <c r="H28" s="207"/>
      <c r="I28" s="261"/>
      <c r="J28" s="425"/>
      <c r="K28" s="256"/>
      <c r="L28" s="215"/>
      <c r="M28" s="216"/>
      <c r="N28" s="217">
        <v>230125205201</v>
      </c>
      <c r="O28" s="206"/>
      <c r="P28" s="189"/>
      <c r="Q28" s="208"/>
      <c r="R28" s="215"/>
      <c r="S28" s="216"/>
      <c r="T28" s="217"/>
      <c r="U28" s="206"/>
      <c r="V28" s="182"/>
      <c r="W28" s="208"/>
      <c r="X28" s="215"/>
      <c r="Y28" s="216"/>
      <c r="Z28" s="217"/>
      <c r="AA28" s="206"/>
      <c r="AB28" s="427"/>
      <c r="AC28" s="208"/>
      <c r="AD28" s="215"/>
      <c r="AE28" s="216"/>
      <c r="AF28" s="414"/>
    </row>
    <row r="29" spans="1:32" ht="15" customHeight="1">
      <c r="E29" s="386"/>
      <c r="F29" s="252"/>
      <c r="G29" s="189"/>
      <c r="H29" s="207"/>
      <c r="I29" s="261"/>
      <c r="J29" s="425"/>
      <c r="K29" s="256"/>
      <c r="L29" s="215"/>
      <c r="M29" s="216"/>
      <c r="N29" s="217">
        <v>230125205201</v>
      </c>
      <c r="O29" s="206"/>
      <c r="P29" s="189"/>
      <c r="Q29" s="208"/>
      <c r="R29" s="215"/>
      <c r="S29" s="216"/>
      <c r="T29" s="217"/>
      <c r="U29" s="206"/>
      <c r="V29" s="182"/>
      <c r="W29" s="208"/>
      <c r="X29" s="215"/>
      <c r="Y29" s="216"/>
      <c r="Z29" s="217"/>
      <c r="AA29" s="206"/>
      <c r="AB29" s="427"/>
      <c r="AC29" s="208"/>
      <c r="AD29" s="215"/>
      <c r="AE29" s="216"/>
      <c r="AF29" s="414"/>
    </row>
    <row r="30" spans="1:32" ht="15.6" customHeight="1">
      <c r="E30" s="386"/>
      <c r="F30" s="252"/>
      <c r="G30" s="189"/>
      <c r="H30" s="207"/>
      <c r="I30" s="261"/>
      <c r="J30" s="425"/>
      <c r="K30" s="256"/>
      <c r="L30" s="215"/>
      <c r="M30" s="216"/>
      <c r="N30" s="217">
        <v>230125205201</v>
      </c>
      <c r="O30" s="206"/>
      <c r="P30" s="189"/>
      <c r="Q30" s="208"/>
      <c r="R30" s="215"/>
      <c r="S30" s="216"/>
      <c r="T30" s="217"/>
      <c r="U30" s="206"/>
      <c r="V30" s="182"/>
      <c r="W30" s="208"/>
      <c r="X30" s="215"/>
      <c r="Y30" s="216"/>
      <c r="Z30" s="217"/>
      <c r="AA30" s="206"/>
      <c r="AB30" s="427"/>
      <c r="AC30" s="208"/>
      <c r="AD30" s="215"/>
      <c r="AE30" s="216"/>
      <c r="AF30" s="414"/>
    </row>
    <row r="31" spans="1:32" ht="15.6" customHeight="1">
      <c r="E31" s="386"/>
      <c r="F31" s="252"/>
      <c r="G31" s="189"/>
      <c r="H31" s="207"/>
      <c r="I31" s="261"/>
      <c r="J31" s="425"/>
      <c r="K31" s="256"/>
      <c r="L31" s="215"/>
      <c r="M31" s="216"/>
      <c r="N31" s="217">
        <v>230125205201</v>
      </c>
      <c r="O31" s="206"/>
      <c r="P31" s="189"/>
      <c r="Q31" s="208"/>
      <c r="R31" s="215"/>
      <c r="S31" s="216"/>
      <c r="T31" s="217"/>
      <c r="U31" s="206"/>
      <c r="V31" s="182"/>
      <c r="W31" s="208"/>
      <c r="X31" s="215"/>
      <c r="Y31" s="216"/>
      <c r="Z31" s="217"/>
      <c r="AA31" s="206"/>
      <c r="AB31" s="427"/>
      <c r="AC31" s="208"/>
      <c r="AD31" s="215"/>
      <c r="AE31" s="216"/>
      <c r="AF31" s="414"/>
    </row>
    <row r="32" spans="1:32" ht="15.6" customHeight="1">
      <c r="E32" s="386"/>
      <c r="F32" s="252"/>
      <c r="G32" s="189"/>
      <c r="H32" s="207"/>
      <c r="I32" s="261"/>
      <c r="J32" s="425"/>
      <c r="K32" s="256"/>
      <c r="L32" s="215"/>
      <c r="M32" s="216"/>
      <c r="N32" s="217">
        <v>230125205201</v>
      </c>
      <c r="O32" s="206"/>
      <c r="P32" s="189"/>
      <c r="Q32" s="208"/>
      <c r="R32" s="215"/>
      <c r="S32" s="216"/>
      <c r="T32" s="217"/>
      <c r="U32" s="206"/>
      <c r="V32" s="182"/>
      <c r="W32" s="208"/>
      <c r="X32" s="215"/>
      <c r="Y32" s="216"/>
      <c r="Z32" s="217"/>
      <c r="AA32" s="206"/>
      <c r="AB32" s="427"/>
      <c r="AC32" s="208"/>
      <c r="AD32" s="215"/>
      <c r="AE32" s="216"/>
      <c r="AF32" s="414"/>
    </row>
    <row r="33" spans="5:32" ht="15.6" customHeight="1">
      <c r="E33" s="390"/>
      <c r="F33" s="391"/>
      <c r="G33" s="392"/>
      <c r="H33" s="464"/>
      <c r="I33" s="393"/>
      <c r="J33" s="425"/>
      <c r="K33" s="394"/>
      <c r="L33" s="395"/>
      <c r="M33" s="303"/>
      <c r="N33" s="396">
        <v>230125205201</v>
      </c>
      <c r="O33" s="397"/>
      <c r="P33" s="392"/>
      <c r="Q33" s="398"/>
      <c r="R33" s="395"/>
      <c r="S33" s="303"/>
      <c r="T33" s="396"/>
      <c r="U33" s="397"/>
      <c r="V33" s="183"/>
      <c r="W33" s="398"/>
      <c r="X33" s="395"/>
      <c r="Y33" s="303"/>
      <c r="Z33" s="396"/>
      <c r="AA33" s="397"/>
      <c r="AB33" s="430"/>
      <c r="AC33" s="398"/>
      <c r="AD33" s="395"/>
      <c r="AE33" s="303"/>
      <c r="AF33" s="414"/>
    </row>
    <row r="34" spans="5:32" s="403" customFormat="1" ht="15.6" customHeight="1" thickBot="1">
      <c r="E34" s="327"/>
      <c r="F34" s="530" t="s">
        <v>410</v>
      </c>
      <c r="G34" s="305"/>
      <c r="H34" s="457">
        <f>SUM(H5:H33)</f>
        <v>24300</v>
      </c>
      <c r="I34" s="400"/>
      <c r="J34" s="306">
        <f>SUM(J5:J33)</f>
        <v>0</v>
      </c>
      <c r="K34" s="401"/>
      <c r="L34" s="313"/>
      <c r="M34" s="312">
        <f>SUM(M5:M33)</f>
        <v>0</v>
      </c>
      <c r="N34" s="332"/>
      <c r="O34" s="308" t="str">
        <f>CONCATENATE(FIXED(COUNTA(B5:B33),0,0),"　店")</f>
        <v>4　店</v>
      </c>
      <c r="P34" s="309"/>
      <c r="Q34" s="310">
        <f>SUM(Q5:Q33)</f>
        <v>2050</v>
      </c>
      <c r="R34" s="311"/>
      <c r="S34" s="331">
        <f>SUM(S5:S33)</f>
        <v>0</v>
      </c>
      <c r="T34" s="332"/>
      <c r="U34" s="553" t="s">
        <v>463</v>
      </c>
      <c r="V34" s="309"/>
      <c r="W34" s="310">
        <f>SUM(W5:W33)</f>
        <v>450</v>
      </c>
      <c r="X34" s="311"/>
      <c r="Y34" s="331">
        <f>SUM(Y5:Y33)</f>
        <v>0</v>
      </c>
      <c r="Z34" s="332"/>
      <c r="AA34" s="308" t="str">
        <f>CONCATENATE(FIXED(COUNTA(D5:D33),0,0),"　店")</f>
        <v>6　店</v>
      </c>
      <c r="AB34" s="309"/>
      <c r="AC34" s="310">
        <f>SUM(AC5:AC33)</f>
        <v>2700</v>
      </c>
      <c r="AD34" s="311"/>
      <c r="AE34" s="331">
        <f>SUM(AE5:AE33)</f>
        <v>0</v>
      </c>
      <c r="AF34" s="416"/>
    </row>
    <row r="35" spans="5:32" s="184" customFormat="1">
      <c r="F35" s="334"/>
      <c r="G35" s="335"/>
      <c r="H35" s="334"/>
      <c r="K35" s="274"/>
      <c r="AF35" s="506">
        <f>表紙!Y22</f>
        <v>45413</v>
      </c>
    </row>
  </sheetData>
  <sheetProtection formatCells="0"/>
  <customSheetViews>
    <customSheetView guid="{39CC32B7-D19B-4C38-8259-EC3E63D8F598}" showPageBreaks="1" zeroValues="0" printArea="1">
      <selection activeCell="C15" sqref="C15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1"/>
      <headerFooter alignWithMargins="0"/>
    </customSheetView>
    <customSheetView guid="{B0C08A05-CCD1-4A6A-ADA7-3323F63F237C}" showPageBreaks="1" zeroValues="0" printArea="1" hiddenColumns="1">
      <selection activeCell="AA35" sqref="AA35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2"/>
      <headerFooter alignWithMargins="0"/>
    </customSheetView>
    <customSheetView guid="{343ED13A-14B4-4643-81FD-CCCF86954CFE}" showPageBreaks="1" zeroValues="0" printArea="1" hiddenColumns="1">
      <selection activeCell="H5" sqref="H5:H3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3"/>
      <headerFooter alignWithMargins="0"/>
    </customSheetView>
    <customSheetView guid="{ECD6A8B0-7E0E-471F-9988-0B75A55ED58B}" showPageBreaks="1" zeroValues="0" printArea="1" hiddenColumns="1">
      <selection activeCell="U12" sqref="U12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4"/>
      <headerFooter alignWithMargins="0"/>
    </customSheetView>
    <customSheetView guid="{4683B00D-FB7F-428F-89E4-512802998BB6}" showPageBreaks="1" zeroValues="0" printArea="1" hiddenColumns="1">
      <selection activeCell="H5" sqref="H5:H3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5"/>
      <headerFooter alignWithMargins="0"/>
    </customSheetView>
  </customSheetViews>
  <mergeCells count="13">
    <mergeCell ref="AF17:AF19"/>
    <mergeCell ref="Z4:AD4"/>
    <mergeCell ref="G1:L2"/>
    <mergeCell ref="E4:I4"/>
    <mergeCell ref="K4:L4"/>
    <mergeCell ref="N4:R4"/>
    <mergeCell ref="F3:H3"/>
    <mergeCell ref="O1:W1"/>
    <mergeCell ref="O2:W2"/>
    <mergeCell ref="T4:X4"/>
    <mergeCell ref="AA1:AE1"/>
    <mergeCell ref="AA2:AC2"/>
    <mergeCell ref="AF12:AF14"/>
  </mergeCells>
  <phoneticPr fontId="2"/>
  <conditionalFormatting sqref="G7 G19:G23 G15">
    <cfRule type="cellIs" dxfId="124" priority="8" operator="notEqual">
      <formula>#REF!</formula>
    </cfRule>
  </conditionalFormatting>
  <conditionalFormatting sqref="G5">
    <cfRule type="cellIs" dxfId="123" priority="7" operator="notEqual">
      <formula>#REF!</formula>
    </cfRule>
  </conditionalFormatting>
  <conditionalFormatting sqref="G6">
    <cfRule type="cellIs" dxfId="122" priority="6" operator="notEqual">
      <formula>#REF!</formula>
    </cfRule>
  </conditionalFormatting>
  <conditionalFormatting sqref="G8:G13">
    <cfRule type="cellIs" dxfId="121" priority="5" operator="notEqual">
      <formula>#REF!</formula>
    </cfRule>
  </conditionalFormatting>
  <conditionalFormatting sqref="G18">
    <cfRule type="cellIs" dxfId="120" priority="4" operator="notEqual">
      <formula>#REF!</formula>
    </cfRule>
  </conditionalFormatting>
  <conditionalFormatting sqref="G14">
    <cfRule type="cellIs" dxfId="119" priority="3" operator="notEqual">
      <formula>#REF!</formula>
    </cfRule>
  </conditionalFormatting>
  <conditionalFormatting sqref="G16">
    <cfRule type="cellIs" dxfId="118" priority="2" operator="notEqual">
      <formula>#REF!</formula>
    </cfRule>
  </conditionalFormatting>
  <conditionalFormatting sqref="G17">
    <cfRule type="cellIs" dxfId="117" priority="1" operator="notEqual">
      <formula>#REF!</formula>
    </cfRule>
  </conditionalFormatting>
  <dataValidations count="4">
    <dataValidation type="whole" operator="lessThanOrEqual" allowBlank="1" showInputMessage="1" showErrorMessage="1" sqref="J5:J23 M5:M23 S5:S23 AE5:AE23">
      <formula1>H5</formula1>
    </dataValidation>
    <dataValidation type="whole" operator="lessThanOrEqual" allowBlank="1" showInputMessage="1" showErrorMessage="1" sqref="Y5:Y23">
      <formula1>W24</formula1>
    </dataValidation>
    <dataValidation type="whole" operator="lessThanOrEqual" showInputMessage="1" showErrorMessage="1" sqref="AG3:IV65536">
      <formula1>AE3</formula1>
    </dataValidation>
    <dataValidation operator="lessThanOrEqual" showInputMessage="1" showErrorMessage="1" sqref="AG1:IV2"/>
  </dataValidations>
  <printOptions horizontalCentered="1" verticalCentered="1"/>
  <pageMargins left="0.59055118110236227" right="0.59055118110236227" top="0.23622047244094491" bottom="0.47244094488188981" header="0" footer="0.19685039370078741"/>
  <pageSetup paperSize="9" scale="95" orientation="landscape" r:id="rId6"/>
  <headerFooter alignWithMargins="0"/>
  <ignoredErrors>
    <ignoredError sqref="I9:P9 I15:AC17 I14 Q14:AC14 I8:N8 R8:Z8 I13:AC13 I10:V10 X10:Z10 R6:T6 X6:Z6 I11:Z11 I5:N5 I6:N6 I7:N7 R5 X5:Z5 R7:Z7 I12:Z12 AB12:AC12 AB11 T5 I19:AC22 I18:X18 Z18:AC18 K14:O14 R9:Z9" unlockedFormula="1"/>
  </ignoredErrors>
  <drawing r:id="rId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showZeros="0" topLeftCell="E1" zoomScaleNormal="100" workbookViewId="0">
      <selection activeCell="F3" sqref="F3:H3"/>
    </sheetView>
  </sheetViews>
  <sheetFormatPr defaultRowHeight="13.5"/>
  <cols>
    <col min="1" max="4" width="6.625" style="275" hidden="1" customWidth="1"/>
    <col min="5" max="5" width="1.875" style="275" customWidth="1"/>
    <col min="6" max="6" width="9.625" style="337" customWidth="1"/>
    <col min="7" max="7" width="2.125" style="338" customWidth="1"/>
    <col min="8" max="8" width="7.125" style="337" customWidth="1"/>
    <col min="9" max="9" width="0.375" style="275" customWidth="1"/>
    <col min="10" max="10" width="7.625" style="275" customWidth="1"/>
    <col min="11" max="11" width="6.625" style="275" hidden="1" customWidth="1"/>
    <col min="12" max="12" width="0.375" style="275" hidden="1" customWidth="1"/>
    <col min="13" max="13" width="8" style="275" hidden="1" customWidth="1"/>
    <col min="14" max="14" width="1.25" style="275" customWidth="1"/>
    <col min="15" max="15" width="8.875" style="275" customWidth="1"/>
    <col min="16" max="16" width="2.125" style="275" customWidth="1"/>
    <col min="17" max="17" width="6.625" style="275" customWidth="1"/>
    <col min="18" max="18" width="0.375" style="275" customWidth="1"/>
    <col min="19" max="19" width="7.125" style="275" customWidth="1"/>
    <col min="20" max="20" width="0.375" style="275" customWidth="1"/>
    <col min="21" max="21" width="8.875" style="275" customWidth="1"/>
    <col min="22" max="22" width="2.125" style="275" customWidth="1"/>
    <col min="23" max="23" width="6.125" style="275" customWidth="1"/>
    <col min="24" max="24" width="0.375" style="275" customWidth="1"/>
    <col min="25" max="25" width="7.125" style="275" customWidth="1"/>
    <col min="26" max="26" width="1" style="275" customWidth="1"/>
    <col min="27" max="27" width="8.875" style="275" customWidth="1"/>
    <col min="28" max="28" width="2.125" style="275" customWidth="1"/>
    <col min="29" max="29" width="6.125" style="275" customWidth="1"/>
    <col min="30" max="30" width="0.375" style="275" customWidth="1"/>
    <col min="31" max="31" width="7.125" style="275" customWidth="1"/>
    <col min="32" max="32" width="16.625" style="275" customWidth="1"/>
    <col min="33" max="16384" width="9" style="275"/>
  </cols>
  <sheetData>
    <row r="1" spans="1:32" ht="30" customHeight="1">
      <c r="E1" s="276" t="s">
        <v>0</v>
      </c>
      <c r="F1" s="277"/>
      <c r="G1" s="589"/>
      <c r="H1" s="589"/>
      <c r="I1" s="589"/>
      <c r="J1" s="589"/>
      <c r="K1" s="589"/>
      <c r="L1" s="630"/>
      <c r="M1" s="278" t="s">
        <v>1</v>
      </c>
      <c r="N1" s="472"/>
      <c r="O1" s="593" t="s">
        <v>83</v>
      </c>
      <c r="P1" s="593"/>
      <c r="Q1" s="593"/>
      <c r="R1" s="593"/>
      <c r="S1" s="593"/>
      <c r="T1" s="593"/>
      <c r="U1" s="593"/>
      <c r="V1" s="593"/>
      <c r="W1" s="594"/>
      <c r="X1" s="278" t="s">
        <v>2</v>
      </c>
      <c r="Y1" s="279"/>
      <c r="Z1" s="279"/>
      <c r="AA1" s="584"/>
      <c r="AB1" s="584"/>
      <c r="AC1" s="584"/>
      <c r="AD1" s="584"/>
      <c r="AE1" s="585"/>
      <c r="AF1" s="280" t="s">
        <v>3</v>
      </c>
    </row>
    <row r="2" spans="1:32" ht="30" customHeight="1">
      <c r="E2" s="281"/>
      <c r="F2" s="282"/>
      <c r="G2" s="590"/>
      <c r="H2" s="590"/>
      <c r="I2" s="590"/>
      <c r="J2" s="590"/>
      <c r="K2" s="590"/>
      <c r="L2" s="631"/>
      <c r="M2" s="278" t="s">
        <v>4</v>
      </c>
      <c r="N2" s="472"/>
      <c r="O2" s="593" t="s">
        <v>84</v>
      </c>
      <c r="P2" s="593"/>
      <c r="Q2" s="593"/>
      <c r="R2" s="593"/>
      <c r="S2" s="593"/>
      <c r="T2" s="593"/>
      <c r="U2" s="593"/>
      <c r="V2" s="593"/>
      <c r="W2" s="594"/>
      <c r="X2" s="278" t="s">
        <v>5</v>
      </c>
      <c r="Y2" s="279"/>
      <c r="Z2" s="279"/>
      <c r="AA2" s="636">
        <f>SUM(J33,M33,S33,Y33,AE33)</f>
        <v>0</v>
      </c>
      <c r="AB2" s="636"/>
      <c r="AC2" s="636"/>
      <c r="AD2" s="279"/>
      <c r="AE2" s="283" t="s">
        <v>6</v>
      </c>
      <c r="AF2" s="284"/>
    </row>
    <row r="3" spans="1:32" ht="24.95" customHeight="1" thickBot="1">
      <c r="F3" s="629" t="s">
        <v>54</v>
      </c>
      <c r="G3" s="629"/>
      <c r="H3" s="629"/>
      <c r="I3" s="285"/>
      <c r="J3" s="285"/>
      <c r="K3" s="379" t="s">
        <v>7</v>
      </c>
      <c r="L3" s="380"/>
      <c r="N3" s="380"/>
      <c r="O3" s="381">
        <f>H33+Q33+W33+AC33</f>
        <v>46550</v>
      </c>
      <c r="Q3" s="288" t="s">
        <v>6</v>
      </c>
    </row>
    <row r="4" spans="1:32" ht="15.6" customHeight="1">
      <c r="E4" s="591" t="s">
        <v>8</v>
      </c>
      <c r="F4" s="592"/>
      <c r="G4" s="592"/>
      <c r="H4" s="592"/>
      <c r="I4" s="635"/>
      <c r="J4" s="289" t="s">
        <v>9</v>
      </c>
      <c r="K4" s="637" t="s">
        <v>10</v>
      </c>
      <c r="L4" s="634"/>
      <c r="M4" s="290" t="s">
        <v>9</v>
      </c>
      <c r="N4" s="632" t="s">
        <v>11</v>
      </c>
      <c r="O4" s="633"/>
      <c r="P4" s="633"/>
      <c r="Q4" s="633"/>
      <c r="R4" s="634"/>
      <c r="S4" s="290"/>
      <c r="T4" s="632" t="s">
        <v>12</v>
      </c>
      <c r="U4" s="633"/>
      <c r="V4" s="633"/>
      <c r="W4" s="633"/>
      <c r="X4" s="634"/>
      <c r="Y4" s="290" t="s">
        <v>9</v>
      </c>
      <c r="Z4" s="632" t="s">
        <v>13</v>
      </c>
      <c r="AA4" s="633"/>
      <c r="AB4" s="633"/>
      <c r="AC4" s="633"/>
      <c r="AD4" s="634"/>
      <c r="AE4" s="290" t="s">
        <v>9</v>
      </c>
      <c r="AF4" s="382" t="s">
        <v>40</v>
      </c>
    </row>
    <row r="5" spans="1:32" ht="15.6" customHeight="1">
      <c r="A5" s="275">
        <v>230180101010</v>
      </c>
      <c r="B5" s="275">
        <v>230180202010</v>
      </c>
      <c r="C5" s="292">
        <v>230180303010</v>
      </c>
      <c r="D5" s="383">
        <v>230180416501</v>
      </c>
      <c r="E5" s="251"/>
      <c r="F5" s="252" t="s">
        <v>296</v>
      </c>
      <c r="G5" s="182" t="s">
        <v>418</v>
      </c>
      <c r="H5" s="207">
        <v>3400</v>
      </c>
      <c r="I5" s="261"/>
      <c r="J5" s="255"/>
      <c r="K5" s="256"/>
      <c r="L5" s="211"/>
      <c r="M5" s="212"/>
      <c r="N5" s="257"/>
      <c r="O5" s="385" t="s">
        <v>297</v>
      </c>
      <c r="P5" s="189" t="s">
        <v>105</v>
      </c>
      <c r="Q5" s="207">
        <v>350</v>
      </c>
      <c r="R5" s="211"/>
      <c r="S5" s="212"/>
      <c r="T5" s="213"/>
      <c r="U5" s="209" t="s">
        <v>297</v>
      </c>
      <c r="V5" s="214" t="s">
        <v>105</v>
      </c>
      <c r="W5" s="210">
        <v>500</v>
      </c>
      <c r="X5" s="211"/>
      <c r="Y5" s="212"/>
      <c r="Z5" s="217">
        <v>230120404501</v>
      </c>
      <c r="AA5" s="206" t="s">
        <v>365</v>
      </c>
      <c r="AB5" s="182" t="s">
        <v>105</v>
      </c>
      <c r="AC5" s="208">
        <v>550</v>
      </c>
      <c r="AD5" s="211"/>
      <c r="AE5" s="212"/>
      <c r="AF5" s="499" t="s">
        <v>91</v>
      </c>
    </row>
    <row r="6" spans="1:32" ht="15.6" customHeight="1">
      <c r="A6" s="275">
        <v>230180101030</v>
      </c>
      <c r="B6" s="275">
        <v>230180202020</v>
      </c>
      <c r="C6" s="292">
        <v>230180303020</v>
      </c>
      <c r="D6" s="383">
        <v>230180416502</v>
      </c>
      <c r="E6" s="265"/>
      <c r="F6" s="252" t="s">
        <v>297</v>
      </c>
      <c r="G6" s="182" t="s">
        <v>114</v>
      </c>
      <c r="H6" s="207">
        <v>2100</v>
      </c>
      <c r="I6" s="261"/>
      <c r="J6" s="262"/>
      <c r="K6" s="256"/>
      <c r="L6" s="215"/>
      <c r="M6" s="216"/>
      <c r="N6" s="256">
        <v>230125205201</v>
      </c>
      <c r="O6" s="206" t="s">
        <v>315</v>
      </c>
      <c r="P6" s="189" t="s">
        <v>105</v>
      </c>
      <c r="Q6" s="207">
        <v>1100</v>
      </c>
      <c r="R6" s="215"/>
      <c r="S6" s="216"/>
      <c r="T6" s="217">
        <v>230120304301</v>
      </c>
      <c r="U6" s="206" t="s">
        <v>266</v>
      </c>
      <c r="V6" s="182" t="s">
        <v>105</v>
      </c>
      <c r="W6" s="207">
        <v>450</v>
      </c>
      <c r="X6" s="215"/>
      <c r="Y6" s="216"/>
      <c r="Z6" s="217">
        <v>230120404501</v>
      </c>
      <c r="AA6" s="206" t="s">
        <v>315</v>
      </c>
      <c r="AB6" s="182" t="s">
        <v>105</v>
      </c>
      <c r="AC6" s="208">
        <v>800</v>
      </c>
      <c r="AD6" s="215"/>
      <c r="AE6" s="216"/>
      <c r="AF6" s="496" t="s">
        <v>439</v>
      </c>
    </row>
    <row r="7" spans="1:32" ht="15.6" customHeight="1">
      <c r="A7" s="275">
        <v>230180101040</v>
      </c>
      <c r="B7" s="275">
        <v>230180202040</v>
      </c>
      <c r="C7" s="292">
        <v>230180303030</v>
      </c>
      <c r="D7" s="383">
        <v>230180416503</v>
      </c>
      <c r="E7" s="265"/>
      <c r="F7" s="252" t="s">
        <v>298</v>
      </c>
      <c r="G7" s="182" t="s">
        <v>418</v>
      </c>
      <c r="H7" s="207">
        <v>2600</v>
      </c>
      <c r="I7" s="261"/>
      <c r="J7" s="262"/>
      <c r="K7" s="256"/>
      <c r="L7" s="215"/>
      <c r="M7" s="216"/>
      <c r="N7" s="256">
        <v>230125205201</v>
      </c>
      <c r="O7" s="206" t="s">
        <v>316</v>
      </c>
      <c r="P7" s="189" t="s">
        <v>105</v>
      </c>
      <c r="Q7" s="208">
        <v>2100</v>
      </c>
      <c r="R7" s="215"/>
      <c r="S7" s="216"/>
      <c r="T7" s="217">
        <v>230120304301</v>
      </c>
      <c r="U7" s="206" t="s">
        <v>298</v>
      </c>
      <c r="V7" s="182" t="s">
        <v>105</v>
      </c>
      <c r="W7" s="208">
        <v>400</v>
      </c>
      <c r="X7" s="215"/>
      <c r="Y7" s="216"/>
      <c r="Z7" s="217">
        <v>230120404501</v>
      </c>
      <c r="AA7" s="206"/>
      <c r="AB7" s="182"/>
      <c r="AC7" s="208"/>
      <c r="AD7" s="215"/>
      <c r="AE7" s="216"/>
      <c r="AF7" s="496" t="s">
        <v>92</v>
      </c>
    </row>
    <row r="8" spans="1:32" ht="15.6" customHeight="1">
      <c r="A8" s="275">
        <v>230180101050</v>
      </c>
      <c r="B8" s="275">
        <v>230180202060</v>
      </c>
      <c r="C8" s="292">
        <v>230180303040</v>
      </c>
      <c r="D8" s="383"/>
      <c r="E8" s="265"/>
      <c r="F8" s="252" t="s">
        <v>299</v>
      </c>
      <c r="G8" s="182" t="s">
        <v>418</v>
      </c>
      <c r="H8" s="207">
        <v>1050</v>
      </c>
      <c r="I8" s="261"/>
      <c r="J8" s="262"/>
      <c r="K8" s="256"/>
      <c r="L8" s="215"/>
      <c r="M8" s="216"/>
      <c r="N8" s="256">
        <v>230125205201</v>
      </c>
      <c r="O8" s="206" t="s">
        <v>304</v>
      </c>
      <c r="P8" s="189" t="s">
        <v>105</v>
      </c>
      <c r="Q8" s="208">
        <v>950</v>
      </c>
      <c r="R8" s="215"/>
      <c r="S8" s="216"/>
      <c r="T8" s="217">
        <v>230120304301</v>
      </c>
      <c r="U8" s="206"/>
      <c r="V8" s="182"/>
      <c r="W8" s="208"/>
      <c r="X8" s="215"/>
      <c r="Y8" s="216"/>
      <c r="Z8" s="217">
        <v>230120404501</v>
      </c>
      <c r="AA8" s="206"/>
      <c r="AB8" s="182"/>
      <c r="AC8" s="208"/>
      <c r="AD8" s="215"/>
      <c r="AE8" s="216"/>
      <c r="AF8" s="496"/>
    </row>
    <row r="9" spans="1:32" ht="15.6" customHeight="1">
      <c r="A9" s="275">
        <v>230180101060</v>
      </c>
      <c r="B9" s="275">
        <v>230180202080</v>
      </c>
      <c r="D9" s="383"/>
      <c r="E9" s="265"/>
      <c r="F9" s="526" t="s">
        <v>266</v>
      </c>
      <c r="G9" s="182" t="s">
        <v>418</v>
      </c>
      <c r="H9" s="207">
        <v>2200</v>
      </c>
      <c r="I9" s="261"/>
      <c r="J9" s="262"/>
      <c r="K9" s="256"/>
      <c r="L9" s="215"/>
      <c r="M9" s="216"/>
      <c r="N9" s="256">
        <v>230125205201</v>
      </c>
      <c r="O9" s="206" t="s">
        <v>266</v>
      </c>
      <c r="P9" s="189" t="s">
        <v>105</v>
      </c>
      <c r="Q9" s="208">
        <v>450</v>
      </c>
      <c r="R9" s="215"/>
      <c r="S9" s="216"/>
      <c r="T9" s="217">
        <v>230120304301</v>
      </c>
      <c r="U9" s="206"/>
      <c r="V9" s="182"/>
      <c r="W9" s="208"/>
      <c r="X9" s="215"/>
      <c r="Y9" s="216"/>
      <c r="Z9" s="217">
        <v>230120404501</v>
      </c>
      <c r="AA9" s="206"/>
      <c r="AB9" s="182"/>
      <c r="AC9" s="208"/>
      <c r="AD9" s="215"/>
      <c r="AE9" s="216"/>
      <c r="AF9" s="415"/>
    </row>
    <row r="10" spans="1:32" ht="15.6" customHeight="1">
      <c r="A10" s="275">
        <v>230180101070</v>
      </c>
      <c r="B10" s="275">
        <v>230180202090</v>
      </c>
      <c r="D10" s="383"/>
      <c r="E10" s="265"/>
      <c r="F10" s="526" t="s">
        <v>300</v>
      </c>
      <c r="G10" s="182" t="s">
        <v>417</v>
      </c>
      <c r="H10" s="207">
        <v>1550</v>
      </c>
      <c r="I10" s="261"/>
      <c r="J10" s="262"/>
      <c r="K10" s="256"/>
      <c r="L10" s="215"/>
      <c r="M10" s="216"/>
      <c r="N10" s="256">
        <v>230125205201</v>
      </c>
      <c r="O10" s="206" t="s">
        <v>317</v>
      </c>
      <c r="P10" s="189" t="s">
        <v>105</v>
      </c>
      <c r="Q10" s="208">
        <v>550</v>
      </c>
      <c r="R10" s="215"/>
      <c r="S10" s="216"/>
      <c r="T10" s="217">
        <v>230120304301</v>
      </c>
      <c r="U10" s="206"/>
      <c r="V10" s="182"/>
      <c r="W10" s="208"/>
      <c r="X10" s="215"/>
      <c r="Y10" s="216"/>
      <c r="Z10" s="217">
        <v>230120404501</v>
      </c>
      <c r="AA10" s="206"/>
      <c r="AB10" s="182"/>
      <c r="AC10" s="208"/>
      <c r="AD10" s="215"/>
      <c r="AE10" s="216"/>
      <c r="AF10" s="415"/>
    </row>
    <row r="11" spans="1:32" ht="15.6" customHeight="1">
      <c r="A11" s="275">
        <v>230180101080</v>
      </c>
      <c r="D11" s="383"/>
      <c r="E11" s="265"/>
      <c r="F11" s="526" t="s">
        <v>301</v>
      </c>
      <c r="G11" s="182" t="s">
        <v>418</v>
      </c>
      <c r="H11" s="207">
        <v>1850</v>
      </c>
      <c r="I11" s="261"/>
      <c r="J11" s="262"/>
      <c r="K11" s="256"/>
      <c r="L11" s="215"/>
      <c r="M11" s="216"/>
      <c r="N11" s="256">
        <v>230125205201</v>
      </c>
      <c r="O11" s="206"/>
      <c r="P11" s="189"/>
      <c r="Q11" s="208"/>
      <c r="R11" s="215"/>
      <c r="S11" s="216"/>
      <c r="T11" s="217"/>
      <c r="U11" s="206"/>
      <c r="V11" s="182"/>
      <c r="W11" s="208"/>
      <c r="X11" s="215"/>
      <c r="Y11" s="216"/>
      <c r="Z11" s="217"/>
      <c r="AA11" s="206"/>
      <c r="AB11" s="182"/>
      <c r="AC11" s="208"/>
      <c r="AD11" s="215"/>
      <c r="AE11" s="216"/>
      <c r="AF11" s="415"/>
    </row>
    <row r="12" spans="1:32" ht="15.6" customHeight="1">
      <c r="A12" s="275">
        <v>230180101100</v>
      </c>
      <c r="D12" s="383"/>
      <c r="E12" s="265"/>
      <c r="F12" s="526" t="s">
        <v>302</v>
      </c>
      <c r="G12" s="182" t="s">
        <v>418</v>
      </c>
      <c r="H12" s="207">
        <v>3200</v>
      </c>
      <c r="I12" s="261"/>
      <c r="J12" s="262"/>
      <c r="K12" s="256"/>
      <c r="L12" s="215"/>
      <c r="M12" s="216"/>
      <c r="N12" s="256">
        <v>230125205201</v>
      </c>
      <c r="O12" s="206"/>
      <c r="P12" s="189"/>
      <c r="Q12" s="208"/>
      <c r="R12" s="215"/>
      <c r="S12" s="216"/>
      <c r="T12" s="217"/>
      <c r="U12" s="206"/>
      <c r="V12" s="182"/>
      <c r="W12" s="208"/>
      <c r="X12" s="215"/>
      <c r="Y12" s="216"/>
      <c r="Z12" s="217"/>
      <c r="AA12" s="206"/>
      <c r="AB12" s="182"/>
      <c r="AC12" s="208"/>
      <c r="AD12" s="215"/>
      <c r="AE12" s="216"/>
      <c r="AF12" s="414"/>
    </row>
    <row r="13" spans="1:32" ht="15.6" customHeight="1">
      <c r="A13" s="275">
        <v>230180101110</v>
      </c>
      <c r="D13" s="383"/>
      <c r="E13" s="265"/>
      <c r="F13" s="206" t="s">
        <v>396</v>
      </c>
      <c r="G13" s="182" t="s">
        <v>418</v>
      </c>
      <c r="H13" s="207">
        <v>1500</v>
      </c>
      <c r="I13" s="261"/>
      <c r="J13" s="262"/>
      <c r="K13" s="256"/>
      <c r="L13" s="215"/>
      <c r="M13" s="216"/>
      <c r="N13" s="256">
        <v>230125205201</v>
      </c>
      <c r="O13" s="206"/>
      <c r="P13" s="189"/>
      <c r="Q13" s="208"/>
      <c r="R13" s="215"/>
      <c r="S13" s="216"/>
      <c r="T13" s="217"/>
      <c r="U13" s="206"/>
      <c r="V13" s="182"/>
      <c r="W13" s="208"/>
      <c r="X13" s="215"/>
      <c r="Y13" s="216"/>
      <c r="Z13" s="217"/>
      <c r="AA13" s="206"/>
      <c r="AB13" s="182"/>
      <c r="AC13" s="208"/>
      <c r="AD13" s="215"/>
      <c r="AE13" s="216"/>
      <c r="AF13" s="414"/>
    </row>
    <row r="14" spans="1:32">
      <c r="A14" s="275">
        <v>230180101120</v>
      </c>
      <c r="D14" s="383"/>
      <c r="E14" s="265"/>
      <c r="F14" s="526" t="s">
        <v>303</v>
      </c>
      <c r="G14" s="182" t="s">
        <v>418</v>
      </c>
      <c r="H14" s="207">
        <v>2400</v>
      </c>
      <c r="I14" s="261"/>
      <c r="J14" s="262"/>
      <c r="K14" s="256"/>
      <c r="L14" s="215"/>
      <c r="M14" s="216"/>
      <c r="N14" s="256">
        <v>230125205201</v>
      </c>
      <c r="O14" s="206"/>
      <c r="P14" s="189"/>
      <c r="Q14" s="208"/>
      <c r="R14" s="215"/>
      <c r="S14" s="216"/>
      <c r="T14" s="217"/>
      <c r="U14" s="206"/>
      <c r="V14" s="182"/>
      <c r="W14" s="208"/>
      <c r="X14" s="215"/>
      <c r="Y14" s="216"/>
      <c r="Z14" s="217"/>
      <c r="AA14" s="206"/>
      <c r="AB14" s="182"/>
      <c r="AC14" s="208"/>
      <c r="AD14" s="215"/>
      <c r="AE14" s="216"/>
      <c r="AF14" s="414"/>
    </row>
    <row r="15" spans="1:32" ht="15.6" customHeight="1">
      <c r="A15" s="275">
        <v>230180101130</v>
      </c>
      <c r="D15" s="383"/>
      <c r="E15" s="265"/>
      <c r="F15" s="526" t="s">
        <v>304</v>
      </c>
      <c r="G15" s="536" t="s">
        <v>420</v>
      </c>
      <c r="H15" s="207">
        <v>2050</v>
      </c>
      <c r="I15" s="261"/>
      <c r="J15" s="262"/>
      <c r="K15" s="256"/>
      <c r="L15" s="215"/>
      <c r="M15" s="216"/>
      <c r="N15" s="256">
        <v>230125205201</v>
      </c>
      <c r="O15" s="206"/>
      <c r="P15" s="189"/>
      <c r="Q15" s="208"/>
      <c r="R15" s="215"/>
      <c r="S15" s="216"/>
      <c r="T15" s="217"/>
      <c r="U15" s="206"/>
      <c r="V15" s="182"/>
      <c r="W15" s="208"/>
      <c r="X15" s="215"/>
      <c r="Y15" s="216"/>
      <c r="Z15" s="217"/>
      <c r="AA15" s="206"/>
      <c r="AB15" s="182"/>
      <c r="AC15" s="208"/>
      <c r="AD15" s="215"/>
      <c r="AE15" s="216"/>
      <c r="AF15" s="414"/>
    </row>
    <row r="16" spans="1:32" ht="15.6" customHeight="1">
      <c r="A16" s="275">
        <v>230180101140</v>
      </c>
      <c r="D16" s="383"/>
      <c r="E16" s="265"/>
      <c r="F16" s="526" t="s">
        <v>305</v>
      </c>
      <c r="G16" s="182" t="s">
        <v>119</v>
      </c>
      <c r="H16" s="207">
        <v>1100</v>
      </c>
      <c r="I16" s="261"/>
      <c r="J16" s="262"/>
      <c r="K16" s="256"/>
      <c r="L16" s="215"/>
      <c r="M16" s="216"/>
      <c r="N16" s="256">
        <v>230125205201</v>
      </c>
      <c r="O16" s="206"/>
      <c r="P16" s="189"/>
      <c r="Q16" s="208"/>
      <c r="R16" s="215"/>
      <c r="S16" s="216"/>
      <c r="T16" s="217"/>
      <c r="U16" s="206"/>
      <c r="V16" s="182"/>
      <c r="W16" s="208"/>
      <c r="X16" s="215"/>
      <c r="Y16" s="216"/>
      <c r="Z16" s="217"/>
      <c r="AA16" s="206"/>
      <c r="AB16" s="182"/>
      <c r="AC16" s="208"/>
      <c r="AD16" s="215"/>
      <c r="AE16" s="216"/>
      <c r="AF16" s="414"/>
    </row>
    <row r="17" spans="1:32" ht="15.6" customHeight="1">
      <c r="A17" s="275">
        <v>230180101150</v>
      </c>
      <c r="D17" s="383"/>
      <c r="E17" s="265"/>
      <c r="F17" s="526" t="s">
        <v>306</v>
      </c>
      <c r="G17" s="182" t="s">
        <v>418</v>
      </c>
      <c r="H17" s="207">
        <v>1750</v>
      </c>
      <c r="I17" s="261"/>
      <c r="J17" s="262"/>
      <c r="K17" s="256"/>
      <c r="L17" s="215"/>
      <c r="M17" s="216"/>
      <c r="N17" s="256">
        <v>230125205201</v>
      </c>
      <c r="O17" s="206"/>
      <c r="P17" s="189"/>
      <c r="Q17" s="208"/>
      <c r="R17" s="215"/>
      <c r="S17" s="216"/>
      <c r="T17" s="217"/>
      <c r="U17" s="206"/>
      <c r="V17" s="182"/>
      <c r="W17" s="208"/>
      <c r="X17" s="215"/>
      <c r="Y17" s="216"/>
      <c r="Z17" s="217"/>
      <c r="AA17" s="206"/>
      <c r="AB17" s="182"/>
      <c r="AC17" s="208"/>
      <c r="AD17" s="215"/>
      <c r="AE17" s="216"/>
      <c r="AF17" s="414"/>
    </row>
    <row r="18" spans="1:32" ht="15.6" customHeight="1">
      <c r="A18" s="275">
        <v>230180101160</v>
      </c>
      <c r="D18" s="383"/>
      <c r="E18" s="265"/>
      <c r="F18" s="526" t="s">
        <v>307</v>
      </c>
      <c r="G18" s="182" t="s">
        <v>418</v>
      </c>
      <c r="H18" s="207">
        <v>1600</v>
      </c>
      <c r="I18" s="261"/>
      <c r="J18" s="262"/>
      <c r="K18" s="256"/>
      <c r="L18" s="215"/>
      <c r="M18" s="216"/>
      <c r="N18" s="256">
        <v>230125205201</v>
      </c>
      <c r="O18" s="206"/>
      <c r="P18" s="189"/>
      <c r="Q18" s="208"/>
      <c r="R18" s="215"/>
      <c r="S18" s="216"/>
      <c r="T18" s="217"/>
      <c r="U18" s="206"/>
      <c r="V18" s="182"/>
      <c r="W18" s="208"/>
      <c r="X18" s="215"/>
      <c r="Y18" s="216"/>
      <c r="Z18" s="217"/>
      <c r="AA18" s="206"/>
      <c r="AB18" s="182"/>
      <c r="AC18" s="208"/>
      <c r="AD18" s="215"/>
      <c r="AE18" s="216"/>
      <c r="AF18" s="414"/>
    </row>
    <row r="19" spans="1:32" ht="15.6" customHeight="1">
      <c r="A19" s="275">
        <v>230180101180</v>
      </c>
      <c r="D19" s="383"/>
      <c r="E19" s="265"/>
      <c r="F19" s="526" t="s">
        <v>308</v>
      </c>
      <c r="G19" s="536" t="s">
        <v>420</v>
      </c>
      <c r="H19" s="207">
        <v>2150</v>
      </c>
      <c r="I19" s="261"/>
      <c r="J19" s="262"/>
      <c r="K19" s="256"/>
      <c r="L19" s="215"/>
      <c r="M19" s="216"/>
      <c r="N19" s="256">
        <v>230125205201</v>
      </c>
      <c r="O19" s="206"/>
      <c r="P19" s="189"/>
      <c r="Q19" s="208"/>
      <c r="R19" s="215"/>
      <c r="S19" s="216"/>
      <c r="T19" s="217"/>
      <c r="U19" s="206"/>
      <c r="V19" s="182"/>
      <c r="W19" s="208"/>
      <c r="X19" s="215"/>
      <c r="Y19" s="216"/>
      <c r="Z19" s="217"/>
      <c r="AA19" s="206"/>
      <c r="AB19" s="182"/>
      <c r="AC19" s="208"/>
      <c r="AD19" s="215"/>
      <c r="AE19" s="216"/>
      <c r="AF19" s="414"/>
    </row>
    <row r="20" spans="1:32" ht="15.6" customHeight="1">
      <c r="A20" s="275">
        <v>230180101190</v>
      </c>
      <c r="D20" s="383"/>
      <c r="E20" s="260" t="s">
        <v>60</v>
      </c>
      <c r="F20" s="206" t="s">
        <v>309</v>
      </c>
      <c r="G20" s="536" t="s">
        <v>420</v>
      </c>
      <c r="H20" s="207">
        <v>1200</v>
      </c>
      <c r="I20" s="261"/>
      <c r="J20" s="262"/>
      <c r="K20" s="256"/>
      <c r="L20" s="215"/>
      <c r="M20" s="216"/>
      <c r="N20" s="256">
        <v>230125205201</v>
      </c>
      <c r="O20" s="206"/>
      <c r="P20" s="189"/>
      <c r="Q20" s="208"/>
      <c r="R20" s="215"/>
      <c r="S20" s="216"/>
      <c r="T20" s="217"/>
      <c r="U20" s="206"/>
      <c r="V20" s="182"/>
      <c r="W20" s="208"/>
      <c r="X20" s="215"/>
      <c r="Y20" s="216"/>
      <c r="Z20" s="217"/>
      <c r="AA20" s="206"/>
      <c r="AB20" s="182"/>
      <c r="AC20" s="208"/>
      <c r="AD20" s="215"/>
      <c r="AE20" s="216"/>
      <c r="AF20" s="414"/>
    </row>
    <row r="21" spans="1:32" ht="15.6" customHeight="1">
      <c r="A21" s="275">
        <v>230180101200</v>
      </c>
      <c r="D21" s="383"/>
      <c r="E21" s="260"/>
      <c r="F21" s="206" t="s">
        <v>310</v>
      </c>
      <c r="G21" s="536" t="s">
        <v>420</v>
      </c>
      <c r="H21" s="207">
        <v>1050</v>
      </c>
      <c r="I21" s="261"/>
      <c r="J21" s="262"/>
      <c r="K21" s="256"/>
      <c r="L21" s="215"/>
      <c r="M21" s="216"/>
      <c r="N21" s="256">
        <v>230125205201</v>
      </c>
      <c r="O21" s="206"/>
      <c r="P21" s="189"/>
      <c r="Q21" s="208"/>
      <c r="R21" s="215"/>
      <c r="S21" s="216"/>
      <c r="T21" s="217"/>
      <c r="U21" s="206"/>
      <c r="V21" s="182"/>
      <c r="W21" s="208"/>
      <c r="X21" s="215"/>
      <c r="Y21" s="216"/>
      <c r="Z21" s="217"/>
      <c r="AA21" s="206"/>
      <c r="AB21" s="182"/>
      <c r="AC21" s="206"/>
      <c r="AD21" s="215"/>
      <c r="AE21" s="216"/>
      <c r="AF21" s="414"/>
    </row>
    <row r="22" spans="1:32" ht="15.6" customHeight="1">
      <c r="A22" s="275">
        <v>230180101201</v>
      </c>
      <c r="D22" s="383"/>
      <c r="E22" s="260"/>
      <c r="F22" s="206" t="s">
        <v>311</v>
      </c>
      <c r="G22" s="182" t="s">
        <v>114</v>
      </c>
      <c r="H22" s="207">
        <v>1700</v>
      </c>
      <c r="I22" s="261"/>
      <c r="J22" s="262"/>
      <c r="K22" s="256"/>
      <c r="L22" s="215"/>
      <c r="M22" s="216"/>
      <c r="N22" s="256">
        <v>230125205201</v>
      </c>
      <c r="O22" s="206"/>
      <c r="P22" s="189"/>
      <c r="Q22" s="208"/>
      <c r="R22" s="215"/>
      <c r="S22" s="216"/>
      <c r="T22" s="217"/>
      <c r="U22" s="388"/>
      <c r="V22" s="182"/>
      <c r="W22" s="208"/>
      <c r="X22" s="215"/>
      <c r="Y22" s="216"/>
      <c r="Z22" s="217"/>
      <c r="AA22" s="206"/>
      <c r="AB22" s="182"/>
      <c r="AC22" s="208"/>
      <c r="AD22" s="215"/>
      <c r="AE22" s="216"/>
      <c r="AF22" s="264" t="s">
        <v>397</v>
      </c>
    </row>
    <row r="23" spans="1:32" ht="15.6" customHeight="1">
      <c r="A23" s="275">
        <v>230180101210</v>
      </c>
      <c r="D23" s="383"/>
      <c r="E23" s="265"/>
      <c r="F23" s="269" t="s">
        <v>312</v>
      </c>
      <c r="G23" s="182" t="s">
        <v>418</v>
      </c>
      <c r="H23" s="207">
        <v>1650</v>
      </c>
      <c r="I23" s="261"/>
      <c r="J23" s="262"/>
      <c r="K23" s="256"/>
      <c r="L23" s="215"/>
      <c r="M23" s="216"/>
      <c r="N23" s="256">
        <v>230125205201</v>
      </c>
      <c r="O23" s="206"/>
      <c r="P23" s="189"/>
      <c r="Q23" s="208"/>
      <c r="R23" s="215"/>
      <c r="S23" s="216"/>
      <c r="T23" s="217"/>
      <c r="U23" s="388"/>
      <c r="V23" s="182"/>
      <c r="W23" s="208"/>
      <c r="X23" s="215"/>
      <c r="Y23" s="216"/>
      <c r="Z23" s="217"/>
      <c r="AA23" s="206"/>
      <c r="AB23" s="182"/>
      <c r="AC23" s="208"/>
      <c r="AD23" s="215"/>
      <c r="AE23" s="216"/>
      <c r="AF23" s="264"/>
    </row>
    <row r="24" spans="1:32" ht="15.6" customHeight="1">
      <c r="A24" s="275">
        <v>230180101220</v>
      </c>
      <c r="D24" s="383"/>
      <c r="E24" s="265"/>
      <c r="F24" s="526" t="s">
        <v>313</v>
      </c>
      <c r="G24" s="182" t="s">
        <v>119</v>
      </c>
      <c r="H24" s="207">
        <v>1050</v>
      </c>
      <c r="I24" s="261"/>
      <c r="J24" s="262"/>
      <c r="K24" s="256"/>
      <c r="L24" s="215"/>
      <c r="M24" s="216"/>
      <c r="N24" s="256">
        <v>230125205201</v>
      </c>
      <c r="O24" s="206"/>
      <c r="P24" s="189"/>
      <c r="Q24" s="208"/>
      <c r="R24" s="215"/>
      <c r="S24" s="216"/>
      <c r="T24" s="217"/>
      <c r="U24" s="206"/>
      <c r="V24" s="182"/>
      <c r="W24" s="208"/>
      <c r="X24" s="215"/>
      <c r="Y24" s="216"/>
      <c r="Z24" s="217"/>
      <c r="AA24" s="206"/>
      <c r="AB24" s="182"/>
      <c r="AC24" s="208"/>
      <c r="AD24" s="215"/>
      <c r="AE24" s="216"/>
      <c r="AF24" s="266"/>
    </row>
    <row r="25" spans="1:32" ht="15.6" customHeight="1">
      <c r="A25" s="275">
        <v>230180101230</v>
      </c>
      <c r="D25" s="383"/>
      <c r="E25" s="265"/>
      <c r="F25" s="206" t="s">
        <v>314</v>
      </c>
      <c r="G25" s="182" t="s">
        <v>114</v>
      </c>
      <c r="H25" s="207">
        <v>1200</v>
      </c>
      <c r="I25" s="261"/>
      <c r="J25" s="262"/>
      <c r="K25" s="256"/>
      <c r="L25" s="215"/>
      <c r="M25" s="216"/>
      <c r="N25" s="256">
        <v>230125205201</v>
      </c>
      <c r="O25" s="206"/>
      <c r="P25" s="189"/>
      <c r="Q25" s="208"/>
      <c r="R25" s="215"/>
      <c r="S25" s="216"/>
      <c r="T25" s="217"/>
      <c r="U25" s="206"/>
      <c r="V25" s="182"/>
      <c r="W25" s="208"/>
      <c r="X25" s="215"/>
      <c r="Y25" s="216"/>
      <c r="Z25" s="217"/>
      <c r="AA25" s="206"/>
      <c r="AB25" s="182"/>
      <c r="AC25" s="208"/>
      <c r="AD25" s="215"/>
      <c r="AE25" s="216"/>
      <c r="AF25" s="613"/>
    </row>
    <row r="26" spans="1:32" ht="15.6" customHeight="1">
      <c r="A26" s="275">
        <v>230180101240</v>
      </c>
      <c r="D26" s="383"/>
      <c r="E26" s="265"/>
      <c r="F26" s="206"/>
      <c r="G26" s="182"/>
      <c r="H26" s="207"/>
      <c r="I26" s="261"/>
      <c r="J26" s="262"/>
      <c r="K26" s="256"/>
      <c r="L26" s="215"/>
      <c r="M26" s="216"/>
      <c r="N26" s="256">
        <v>230125205201</v>
      </c>
      <c r="O26" s="206"/>
      <c r="P26" s="189"/>
      <c r="Q26" s="208"/>
      <c r="R26" s="215"/>
      <c r="S26" s="216"/>
      <c r="T26" s="217"/>
      <c r="U26" s="206"/>
      <c r="V26" s="182"/>
      <c r="W26" s="208"/>
      <c r="X26" s="215"/>
      <c r="Y26" s="216"/>
      <c r="Z26" s="217"/>
      <c r="AA26" s="206"/>
      <c r="AB26" s="182"/>
      <c r="AC26" s="208"/>
      <c r="AD26" s="215"/>
      <c r="AE26" s="216"/>
      <c r="AF26" s="640"/>
    </row>
    <row r="27" spans="1:32" ht="15.6" customHeight="1">
      <c r="A27" s="275">
        <v>230180101250</v>
      </c>
      <c r="D27" s="383"/>
      <c r="E27" s="265"/>
      <c r="F27" s="206"/>
      <c r="G27" s="182"/>
      <c r="H27" s="207"/>
      <c r="I27" s="261"/>
      <c r="J27" s="262"/>
      <c r="K27" s="256"/>
      <c r="L27" s="215"/>
      <c r="M27" s="216"/>
      <c r="N27" s="256">
        <v>230125205201</v>
      </c>
      <c r="O27" s="206"/>
      <c r="P27" s="189"/>
      <c r="Q27" s="208"/>
      <c r="R27" s="215"/>
      <c r="S27" s="216"/>
      <c r="T27" s="217"/>
      <c r="U27" s="206"/>
      <c r="V27" s="182"/>
      <c r="W27" s="208"/>
      <c r="X27" s="215"/>
      <c r="Y27" s="216"/>
      <c r="Z27" s="217"/>
      <c r="AA27" s="206"/>
      <c r="AB27" s="182"/>
      <c r="AC27" s="208"/>
      <c r="AD27" s="215"/>
      <c r="AE27" s="216"/>
      <c r="AF27" s="640"/>
    </row>
    <row r="28" spans="1:32" ht="15.6" customHeight="1">
      <c r="E28" s="386"/>
      <c r="F28" s="206"/>
      <c r="G28" s="320"/>
      <c r="H28" s="207"/>
      <c r="I28" s="261"/>
      <c r="J28" s="262"/>
      <c r="K28" s="256"/>
      <c r="L28" s="215"/>
      <c r="M28" s="216"/>
      <c r="N28" s="256">
        <v>230125205201</v>
      </c>
      <c r="O28" s="206"/>
      <c r="P28" s="189"/>
      <c r="Q28" s="208"/>
      <c r="R28" s="215"/>
      <c r="S28" s="216"/>
      <c r="T28" s="217"/>
      <c r="U28" s="206"/>
      <c r="V28" s="182"/>
      <c r="W28" s="208"/>
      <c r="X28" s="215"/>
      <c r="Y28" s="216"/>
      <c r="Z28" s="217"/>
      <c r="AA28" s="206"/>
      <c r="AB28" s="182"/>
      <c r="AC28" s="208"/>
      <c r="AD28" s="215"/>
      <c r="AE28" s="216"/>
      <c r="AF28" s="414"/>
    </row>
    <row r="29" spans="1:32" ht="15.6" customHeight="1">
      <c r="E29" s="386"/>
      <c r="F29" s="206"/>
      <c r="G29" s="320"/>
      <c r="H29" s="207"/>
      <c r="I29" s="261"/>
      <c r="J29" s="262"/>
      <c r="K29" s="256"/>
      <c r="L29" s="215"/>
      <c r="M29" s="216"/>
      <c r="N29" s="217">
        <v>230125205201</v>
      </c>
      <c r="O29" s="206"/>
      <c r="P29" s="189"/>
      <c r="Q29" s="208"/>
      <c r="R29" s="215"/>
      <c r="S29" s="216"/>
      <c r="T29" s="217"/>
      <c r="U29" s="206"/>
      <c r="V29" s="182"/>
      <c r="W29" s="208"/>
      <c r="X29" s="215"/>
      <c r="Y29" s="216"/>
      <c r="Z29" s="217"/>
      <c r="AA29" s="206"/>
      <c r="AB29" s="182"/>
      <c r="AC29" s="208"/>
      <c r="AD29" s="215"/>
      <c r="AE29" s="216"/>
      <c r="AF29" s="414"/>
    </row>
    <row r="30" spans="1:32" ht="15.6" customHeight="1">
      <c r="E30" s="386"/>
      <c r="F30" s="252"/>
      <c r="G30" s="320"/>
      <c r="H30" s="207"/>
      <c r="I30" s="261"/>
      <c r="J30" s="262"/>
      <c r="K30" s="256"/>
      <c r="L30" s="215"/>
      <c r="M30" s="216"/>
      <c r="N30" s="217">
        <v>230125205201</v>
      </c>
      <c r="O30" s="206"/>
      <c r="P30" s="189"/>
      <c r="Q30" s="208"/>
      <c r="R30" s="215"/>
      <c r="S30" s="216"/>
      <c r="T30" s="217"/>
      <c r="U30" s="206"/>
      <c r="V30" s="182"/>
      <c r="W30" s="208"/>
      <c r="X30" s="215"/>
      <c r="Y30" s="216"/>
      <c r="Z30" s="217"/>
      <c r="AA30" s="206"/>
      <c r="AB30" s="182"/>
      <c r="AC30" s="208"/>
      <c r="AD30" s="215"/>
      <c r="AE30" s="216"/>
      <c r="AF30" s="414"/>
    </row>
    <row r="31" spans="1:32" ht="15.6" customHeight="1">
      <c r="E31" s="386"/>
      <c r="F31" s="252"/>
      <c r="G31" s="320"/>
      <c r="H31" s="207"/>
      <c r="I31" s="261"/>
      <c r="J31" s="262"/>
      <c r="K31" s="256"/>
      <c r="L31" s="215"/>
      <c r="M31" s="216"/>
      <c r="N31" s="217">
        <v>230125205201</v>
      </c>
      <c r="O31" s="206"/>
      <c r="P31" s="189"/>
      <c r="Q31" s="208"/>
      <c r="R31" s="215"/>
      <c r="S31" s="216"/>
      <c r="T31" s="217"/>
      <c r="U31" s="206"/>
      <c r="V31" s="182"/>
      <c r="W31" s="208"/>
      <c r="X31" s="215"/>
      <c r="Y31" s="216"/>
      <c r="Z31" s="217"/>
      <c r="AA31" s="206"/>
      <c r="AB31" s="182"/>
      <c r="AC31" s="208"/>
      <c r="AD31" s="215"/>
      <c r="AE31" s="216"/>
      <c r="AF31" s="414"/>
    </row>
    <row r="32" spans="1:32" ht="15.6" customHeight="1">
      <c r="E32" s="390"/>
      <c r="F32" s="391"/>
      <c r="G32" s="420"/>
      <c r="H32" s="464"/>
      <c r="I32" s="393"/>
      <c r="J32" s="326"/>
      <c r="K32" s="394"/>
      <c r="L32" s="395"/>
      <c r="M32" s="303"/>
      <c r="N32" s="396">
        <v>230180202010</v>
      </c>
      <c r="O32" s="397"/>
      <c r="P32" s="392"/>
      <c r="Q32" s="398"/>
      <c r="R32" s="395"/>
      <c r="S32" s="303"/>
      <c r="T32" s="396"/>
      <c r="U32" s="397"/>
      <c r="V32" s="183"/>
      <c r="W32" s="398"/>
      <c r="X32" s="395"/>
      <c r="Y32" s="303"/>
      <c r="Z32" s="396"/>
      <c r="AA32" s="397"/>
      <c r="AB32" s="183"/>
      <c r="AC32" s="398"/>
      <c r="AD32" s="395"/>
      <c r="AE32" s="303"/>
      <c r="AF32" s="414"/>
    </row>
    <row r="33" spans="5:32" s="403" customFormat="1" ht="15.6" customHeight="1" thickBot="1">
      <c r="E33" s="327"/>
      <c r="F33" s="527" t="s">
        <v>403</v>
      </c>
      <c r="G33" s="328"/>
      <c r="H33" s="457">
        <f>SUM(H5:H32)</f>
        <v>38350</v>
      </c>
      <c r="I33" s="400"/>
      <c r="J33" s="306">
        <f>SUM(J5:J32)</f>
        <v>0</v>
      </c>
      <c r="K33" s="401"/>
      <c r="L33" s="313"/>
      <c r="M33" s="312">
        <f>SUM(M5:M32)</f>
        <v>0</v>
      </c>
      <c r="N33" s="332"/>
      <c r="O33" s="308" t="str">
        <f>CONCATENATE(FIXED(COUNTA(B5:B32),0,0),"　店")</f>
        <v>6　店</v>
      </c>
      <c r="P33" s="309"/>
      <c r="Q33" s="310">
        <f>SUM(Q5:Q32)</f>
        <v>5500</v>
      </c>
      <c r="R33" s="311"/>
      <c r="S33" s="331">
        <f>SUM(S5:S32)</f>
        <v>0</v>
      </c>
      <c r="T33" s="332"/>
      <c r="U33" s="308" t="s">
        <v>391</v>
      </c>
      <c r="V33" s="309"/>
      <c r="W33" s="310">
        <f>SUM(W5:W32)</f>
        <v>1350</v>
      </c>
      <c r="X33" s="311"/>
      <c r="Y33" s="331">
        <f>SUM(Y5:Y32)</f>
        <v>0</v>
      </c>
      <c r="Z33" s="332"/>
      <c r="AA33" s="518" t="s">
        <v>387</v>
      </c>
      <c r="AB33" s="309"/>
      <c r="AC33" s="310">
        <f>SUM(AC5:AC32)</f>
        <v>1350</v>
      </c>
      <c r="AD33" s="311"/>
      <c r="AE33" s="331">
        <f>SUM(AE5:AE32)</f>
        <v>0</v>
      </c>
      <c r="AF33" s="416"/>
    </row>
    <row r="34" spans="5:32" s="184" customFormat="1">
      <c r="F34" s="334"/>
      <c r="G34" s="335"/>
      <c r="H34" s="334"/>
      <c r="K34" s="274"/>
      <c r="AF34" s="506">
        <f>表紙!Y22</f>
        <v>45413</v>
      </c>
    </row>
  </sheetData>
  <sheetProtection formatCells="0"/>
  <customSheetViews>
    <customSheetView guid="{39CC32B7-D19B-4C38-8259-EC3E63D8F598}" showPageBreaks="1" zeroValues="0" printArea="1" topLeftCell="F1">
      <selection activeCell="X5" sqref="X5:X7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1"/>
      <headerFooter alignWithMargins="0"/>
    </customSheetView>
    <customSheetView guid="{B0C08A05-CCD1-4A6A-ADA7-3323F63F237C}" showPageBreaks="1" zeroValues="0" printArea="1" hiddenColumns="1">
      <selection activeCell="AA34" sqref="AA3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2"/>
      <headerFooter alignWithMargins="0"/>
    </customSheetView>
    <customSheetView guid="{343ED13A-14B4-4643-81FD-CCCF86954CFE}" showPageBreaks="1" zeroValues="0" printArea="1" hiddenColumns="1" topLeftCell="A13">
      <selection activeCell="H5" sqref="H5:H33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3"/>
      <headerFooter alignWithMargins="0"/>
    </customSheetView>
    <customSheetView guid="{ECD6A8B0-7E0E-471F-9988-0B75A55ED58B}" showPageBreaks="1" zeroValues="0" printArea="1" hiddenColumns="1">
      <selection activeCell="F14" sqref="F1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4"/>
      <headerFooter alignWithMargins="0"/>
    </customSheetView>
    <customSheetView guid="{4683B00D-FB7F-428F-89E4-512802998BB6}" showPageBreaks="1" zeroValues="0" printArea="1" hiddenColumns="1" topLeftCell="A13">
      <selection activeCell="H5" sqref="H5:H33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5"/>
      <headerFooter alignWithMargins="0"/>
    </customSheetView>
  </customSheetViews>
  <mergeCells count="12">
    <mergeCell ref="AA1:AE1"/>
    <mergeCell ref="AA2:AC2"/>
    <mergeCell ref="AF25:AF27"/>
    <mergeCell ref="Z4:AD4"/>
    <mergeCell ref="G1:L2"/>
    <mergeCell ref="E4:I4"/>
    <mergeCell ref="K4:L4"/>
    <mergeCell ref="N4:R4"/>
    <mergeCell ref="F3:H3"/>
    <mergeCell ref="O1:W1"/>
    <mergeCell ref="O2:W2"/>
    <mergeCell ref="T4:X4"/>
  </mergeCells>
  <phoneticPr fontId="2"/>
  <conditionalFormatting sqref="G16:G18 G22:G27 G5:G14">
    <cfRule type="cellIs" dxfId="116" priority="4" operator="notEqual">
      <formula>#REF!</formula>
    </cfRule>
  </conditionalFormatting>
  <conditionalFormatting sqref="G15">
    <cfRule type="cellIs" dxfId="115" priority="3" operator="notEqual">
      <formula>#REF!</formula>
    </cfRule>
  </conditionalFormatting>
  <conditionalFormatting sqref="G19:G20">
    <cfRule type="cellIs" dxfId="114" priority="2" operator="notEqual">
      <formula>#REF!</formula>
    </cfRule>
  </conditionalFormatting>
  <conditionalFormatting sqref="G21">
    <cfRule type="cellIs" dxfId="113" priority="1" operator="notEqual">
      <formula>#REF!</formula>
    </cfRule>
  </conditionalFormatting>
  <dataValidations count="3">
    <dataValidation type="whole" operator="lessThanOrEqual" allowBlank="1" showInputMessage="1" showErrorMessage="1" sqref="AE5:AE28 M5:M28 S5:S28 J5:J28 Y5:Y28">
      <formula1>H5</formula1>
    </dataValidation>
    <dataValidation type="whole" operator="lessThanOrEqual" showInputMessage="1" showErrorMessage="1" sqref="AG3:IV65536">
      <formula1>AE3</formula1>
    </dataValidation>
    <dataValidation operator="lessThanOrEqual" showInputMessage="1" showErrorMessage="1" sqref="AG1:IV2"/>
  </dataValidations>
  <printOptions horizontalCentered="1" verticalCentered="1"/>
  <pageMargins left="0.59055118110236227" right="0.59055118110236227" top="0.23622047244094491" bottom="0.47244094488188981" header="0" footer="0.19685039370078741"/>
  <pageSetup paperSize="9" scale="95" orientation="landscape" r:id="rId6"/>
  <headerFooter alignWithMargins="0"/>
  <ignoredErrors>
    <ignoredError sqref="I11:Q11 I13:Q13 I12:P12 I10:N10 X7:Z7 I5:N5 I6:N6 I7:N7 I8:N8 I9:N9 X5:Y5 X6:Y6 I16:Q17 I15 K15:Q15 I14 K14:Q14 I19:Q20 I18 K18:Q18 I25:Q27 I22 K22:Q22 I23 K23:Q23 I24 K24:Q24 I21 K21:Q21" unlockedFormula="1"/>
  </ignoredErrors>
  <drawing r:id="rId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showZeros="0" topLeftCell="E1" zoomScale="85" zoomScaleNormal="85" workbookViewId="0">
      <selection activeCell="F3" sqref="F3:H3"/>
    </sheetView>
  </sheetViews>
  <sheetFormatPr defaultRowHeight="13.5"/>
  <cols>
    <col min="1" max="4" width="6.75" style="275" hidden="1" customWidth="1"/>
    <col min="5" max="5" width="1.875" style="275" customWidth="1"/>
    <col min="6" max="6" width="9.625" style="337" customWidth="1"/>
    <col min="7" max="7" width="2.125" style="338" customWidth="1"/>
    <col min="8" max="8" width="7.125" style="337" customWidth="1"/>
    <col min="9" max="9" width="0.375" style="275" customWidth="1"/>
    <col min="10" max="10" width="7.625" style="275" customWidth="1"/>
    <col min="11" max="11" width="6.625" style="275" hidden="1" customWidth="1"/>
    <col min="12" max="12" width="0.375" style="275" hidden="1" customWidth="1"/>
    <col min="13" max="13" width="7.125" style="275" hidden="1" customWidth="1"/>
    <col min="14" max="14" width="2.125" style="275" customWidth="1"/>
    <col min="15" max="15" width="8.875" style="275" customWidth="1"/>
    <col min="16" max="16" width="2.125" style="275" customWidth="1"/>
    <col min="17" max="17" width="6.625" style="275" customWidth="1"/>
    <col min="18" max="18" width="0.375" style="275" customWidth="1"/>
    <col min="19" max="19" width="7.125" style="275" customWidth="1"/>
    <col min="20" max="20" width="2.25" style="275" customWidth="1"/>
    <col min="21" max="21" width="8.875" style="275" customWidth="1"/>
    <col min="22" max="22" width="2.125" style="275" customWidth="1"/>
    <col min="23" max="23" width="6.125" style="275" customWidth="1"/>
    <col min="24" max="24" width="0.375" style="275" customWidth="1"/>
    <col min="25" max="25" width="7.125" style="275" customWidth="1"/>
    <col min="26" max="26" width="1.625" style="275" customWidth="1"/>
    <col min="27" max="27" width="8.875" style="275" customWidth="1"/>
    <col min="28" max="28" width="2.125" style="275" customWidth="1"/>
    <col min="29" max="29" width="6.125" style="275" customWidth="1"/>
    <col min="30" max="30" width="0.375" style="275" customWidth="1"/>
    <col min="31" max="31" width="7.125" style="275" customWidth="1"/>
    <col min="32" max="32" width="18.125" style="275" customWidth="1"/>
    <col min="33" max="16384" width="9" style="275"/>
  </cols>
  <sheetData>
    <row r="1" spans="1:32" ht="30" customHeight="1">
      <c r="E1" s="276" t="s">
        <v>0</v>
      </c>
      <c r="F1" s="277"/>
      <c r="G1" s="589"/>
      <c r="H1" s="589"/>
      <c r="I1" s="589"/>
      <c r="J1" s="589"/>
      <c r="K1" s="589"/>
      <c r="L1" s="630"/>
      <c r="M1" s="278" t="s">
        <v>1</v>
      </c>
      <c r="N1" s="472"/>
      <c r="O1" s="593" t="s">
        <v>83</v>
      </c>
      <c r="P1" s="593"/>
      <c r="Q1" s="593"/>
      <c r="R1" s="593"/>
      <c r="S1" s="593"/>
      <c r="T1" s="593"/>
      <c r="U1" s="593"/>
      <c r="V1" s="593"/>
      <c r="W1" s="594"/>
      <c r="X1" s="278" t="s">
        <v>2</v>
      </c>
      <c r="Y1" s="279"/>
      <c r="Z1" s="279"/>
      <c r="AA1" s="584"/>
      <c r="AB1" s="584"/>
      <c r="AC1" s="584"/>
      <c r="AD1" s="584"/>
      <c r="AE1" s="585"/>
      <c r="AF1" s="280" t="s">
        <v>3</v>
      </c>
    </row>
    <row r="2" spans="1:32" ht="30" customHeight="1">
      <c r="E2" s="281"/>
      <c r="F2" s="282"/>
      <c r="G2" s="590"/>
      <c r="H2" s="590"/>
      <c r="I2" s="590"/>
      <c r="J2" s="590"/>
      <c r="K2" s="590"/>
      <c r="L2" s="631"/>
      <c r="M2" s="278" t="s">
        <v>4</v>
      </c>
      <c r="N2" s="472"/>
      <c r="O2" s="593" t="s">
        <v>84</v>
      </c>
      <c r="P2" s="593"/>
      <c r="Q2" s="593"/>
      <c r="R2" s="593"/>
      <c r="S2" s="593"/>
      <c r="T2" s="593"/>
      <c r="U2" s="593"/>
      <c r="V2" s="593"/>
      <c r="W2" s="594"/>
      <c r="X2" s="278" t="s">
        <v>5</v>
      </c>
      <c r="Y2" s="279"/>
      <c r="Z2" s="279"/>
      <c r="AA2" s="636">
        <f>SUM(J14,M14,S14,Y14,AE14,J35,M35,S35,Y35,AE35)</f>
        <v>0</v>
      </c>
      <c r="AB2" s="636"/>
      <c r="AC2" s="636"/>
      <c r="AD2" s="279"/>
      <c r="AE2" s="283" t="s">
        <v>6</v>
      </c>
      <c r="AF2" s="284"/>
    </row>
    <row r="3" spans="1:32" ht="24.95" customHeight="1" thickBot="1">
      <c r="F3" s="629" t="s">
        <v>55</v>
      </c>
      <c r="G3" s="629"/>
      <c r="H3" s="629"/>
      <c r="I3" s="285"/>
      <c r="J3" s="285"/>
      <c r="K3" s="379" t="s">
        <v>7</v>
      </c>
      <c r="L3" s="380"/>
      <c r="N3" s="380"/>
      <c r="O3" s="381">
        <f>H14+Q14+W14+AC14</f>
        <v>13150</v>
      </c>
      <c r="Q3" s="288" t="s">
        <v>6</v>
      </c>
    </row>
    <row r="4" spans="1:32" ht="15.6" customHeight="1">
      <c r="E4" s="591" t="s">
        <v>8</v>
      </c>
      <c r="F4" s="592"/>
      <c r="G4" s="592"/>
      <c r="H4" s="592"/>
      <c r="I4" s="635"/>
      <c r="J4" s="423" t="s">
        <v>9</v>
      </c>
      <c r="K4" s="637" t="s">
        <v>10</v>
      </c>
      <c r="L4" s="634"/>
      <c r="M4" s="290" t="s">
        <v>9</v>
      </c>
      <c r="N4" s="632" t="s">
        <v>11</v>
      </c>
      <c r="O4" s="633"/>
      <c r="P4" s="633"/>
      <c r="Q4" s="633"/>
      <c r="R4" s="634"/>
      <c r="S4" s="290"/>
      <c r="T4" s="632" t="s">
        <v>12</v>
      </c>
      <c r="U4" s="633"/>
      <c r="V4" s="633"/>
      <c r="W4" s="633"/>
      <c r="X4" s="634"/>
      <c r="Y4" s="290" t="s">
        <v>9</v>
      </c>
      <c r="Z4" s="632" t="s">
        <v>13</v>
      </c>
      <c r="AA4" s="633"/>
      <c r="AB4" s="633"/>
      <c r="AC4" s="633"/>
      <c r="AD4" s="634"/>
      <c r="AE4" s="290" t="s">
        <v>9</v>
      </c>
      <c r="AF4" s="382" t="s">
        <v>40</v>
      </c>
    </row>
    <row r="5" spans="1:32" ht="15" customHeight="1">
      <c r="A5" s="275">
        <v>230130106101</v>
      </c>
      <c r="B5" s="275">
        <v>230130206201</v>
      </c>
      <c r="C5" s="275">
        <v>230130306307</v>
      </c>
      <c r="D5" s="383">
        <v>230130406502</v>
      </c>
      <c r="E5" s="431"/>
      <c r="F5" s="252" t="s">
        <v>318</v>
      </c>
      <c r="G5" s="536" t="s">
        <v>420</v>
      </c>
      <c r="H5" s="207">
        <v>2900</v>
      </c>
      <c r="I5" s="261"/>
      <c r="J5" s="255"/>
      <c r="K5" s="256"/>
      <c r="L5" s="211"/>
      <c r="M5" s="212"/>
      <c r="N5" s="257"/>
      <c r="O5" s="475" t="s">
        <v>319</v>
      </c>
      <c r="P5" s="476" t="s">
        <v>105</v>
      </c>
      <c r="Q5" s="207">
        <v>500</v>
      </c>
      <c r="R5" s="211"/>
      <c r="S5" s="212"/>
      <c r="T5" s="213"/>
      <c r="U5" s="206"/>
      <c r="V5" s="478">
        <v>0</v>
      </c>
      <c r="W5" s="208">
        <v>0</v>
      </c>
      <c r="X5" s="211"/>
      <c r="Y5" s="212"/>
      <c r="Z5" s="213"/>
      <c r="AA5" s="209" t="s">
        <v>325</v>
      </c>
      <c r="AB5" s="477" t="s">
        <v>105</v>
      </c>
      <c r="AC5" s="210">
        <v>900</v>
      </c>
      <c r="AD5" s="211"/>
      <c r="AE5" s="212"/>
      <c r="AF5" s="443" t="s">
        <v>80</v>
      </c>
    </row>
    <row r="6" spans="1:32" ht="15" customHeight="1">
      <c r="A6" s="275">
        <v>230130106102</v>
      </c>
      <c r="B6" s="275">
        <v>230130206202</v>
      </c>
      <c r="D6" s="383">
        <v>230130406503</v>
      </c>
      <c r="E6" s="405"/>
      <c r="F6" s="252" t="s">
        <v>319</v>
      </c>
      <c r="G6" s="536" t="s">
        <v>420</v>
      </c>
      <c r="H6" s="207">
        <v>1750</v>
      </c>
      <c r="I6" s="261"/>
      <c r="J6" s="262"/>
      <c r="K6" s="256"/>
      <c r="L6" s="215"/>
      <c r="M6" s="216"/>
      <c r="N6" s="256"/>
      <c r="O6" s="206" t="s">
        <v>320</v>
      </c>
      <c r="P6" s="476" t="s">
        <v>105</v>
      </c>
      <c r="Q6" s="207">
        <v>450</v>
      </c>
      <c r="R6" s="215"/>
      <c r="S6" s="216"/>
      <c r="T6" s="217"/>
      <c r="U6" s="206"/>
      <c r="V6" s="478"/>
      <c r="W6" s="208"/>
      <c r="X6" s="215"/>
      <c r="Y6" s="216"/>
      <c r="Z6" s="217"/>
      <c r="AA6" s="206" t="s">
        <v>323</v>
      </c>
      <c r="AB6" s="480" t="s">
        <v>105</v>
      </c>
      <c r="AC6" s="208">
        <v>650</v>
      </c>
      <c r="AD6" s="215"/>
      <c r="AE6" s="216"/>
      <c r="AF6" s="502" t="s">
        <v>489</v>
      </c>
    </row>
    <row r="7" spans="1:32" ht="15" customHeight="1">
      <c r="A7" s="275">
        <v>230130106103</v>
      </c>
      <c r="D7" s="383">
        <v>230130406504</v>
      </c>
      <c r="E7" s="405"/>
      <c r="F7" s="252" t="s">
        <v>320</v>
      </c>
      <c r="G7" s="536" t="s">
        <v>420</v>
      </c>
      <c r="H7" s="207">
        <v>2550</v>
      </c>
      <c r="I7" s="261"/>
      <c r="J7" s="262"/>
      <c r="K7" s="256"/>
      <c r="L7" s="215"/>
      <c r="M7" s="216"/>
      <c r="N7" s="256"/>
      <c r="O7" s="206"/>
      <c r="P7" s="476"/>
      <c r="Q7" s="208"/>
      <c r="R7" s="215"/>
      <c r="S7" s="216"/>
      <c r="T7" s="217"/>
      <c r="U7" s="206"/>
      <c r="V7" s="478"/>
      <c r="W7" s="207"/>
      <c r="X7" s="215"/>
      <c r="Y7" s="216"/>
      <c r="Z7" s="217"/>
      <c r="AA7" s="206" t="s">
        <v>324</v>
      </c>
      <c r="AB7" s="480" t="s">
        <v>105</v>
      </c>
      <c r="AC7" s="208">
        <v>750</v>
      </c>
      <c r="AD7" s="215"/>
      <c r="AE7" s="216"/>
      <c r="AF7" s="502" t="s">
        <v>490</v>
      </c>
    </row>
    <row r="8" spans="1:32" ht="15" customHeight="1">
      <c r="A8" s="275">
        <v>230130106104</v>
      </c>
      <c r="D8" s="383"/>
      <c r="E8" s="405"/>
      <c r="F8" s="252" t="s">
        <v>322</v>
      </c>
      <c r="G8" s="536" t="s">
        <v>420</v>
      </c>
      <c r="H8" s="207">
        <v>1050</v>
      </c>
      <c r="I8" s="261"/>
      <c r="J8" s="262"/>
      <c r="K8" s="256"/>
      <c r="L8" s="215"/>
      <c r="M8" s="216"/>
      <c r="N8" s="256"/>
      <c r="O8" s="206"/>
      <c r="P8" s="476"/>
      <c r="Q8" s="208"/>
      <c r="R8" s="215"/>
      <c r="S8" s="216"/>
      <c r="T8" s="217"/>
      <c r="U8" s="206"/>
      <c r="V8" s="478"/>
      <c r="W8" s="208"/>
      <c r="X8" s="215"/>
      <c r="Y8" s="216"/>
      <c r="Z8" s="217"/>
      <c r="AA8" s="206"/>
      <c r="AB8" s="480"/>
      <c r="AC8" s="208"/>
      <c r="AD8" s="215"/>
      <c r="AE8" s="216"/>
      <c r="AF8" s="510" t="s">
        <v>368</v>
      </c>
    </row>
    <row r="9" spans="1:32" ht="15" customHeight="1">
      <c r="A9" s="275">
        <v>230130106105</v>
      </c>
      <c r="D9" s="383"/>
      <c r="E9" s="405"/>
      <c r="F9" s="252" t="s">
        <v>321</v>
      </c>
      <c r="G9" s="536" t="s">
        <v>420</v>
      </c>
      <c r="H9" s="207">
        <v>1650</v>
      </c>
      <c r="I9" s="261"/>
      <c r="J9" s="262"/>
      <c r="K9" s="256"/>
      <c r="L9" s="215"/>
      <c r="M9" s="216"/>
      <c r="N9" s="256"/>
      <c r="O9" s="206"/>
      <c r="P9" s="476"/>
      <c r="Q9" s="208"/>
      <c r="R9" s="215"/>
      <c r="S9" s="216"/>
      <c r="T9" s="217"/>
      <c r="U9" s="206"/>
      <c r="V9" s="478"/>
      <c r="W9" s="208"/>
      <c r="X9" s="215"/>
      <c r="Y9" s="216"/>
      <c r="Z9" s="217"/>
      <c r="AA9" s="206"/>
      <c r="AB9" s="480"/>
      <c r="AC9" s="208"/>
      <c r="AD9" s="215"/>
      <c r="AE9" s="216"/>
      <c r="AF9" s="508"/>
    </row>
    <row r="10" spans="1:32" ht="15" customHeight="1">
      <c r="A10" s="275">
        <v>230130106106</v>
      </c>
      <c r="D10" s="383"/>
      <c r="E10" s="405"/>
      <c r="F10" s="252"/>
      <c r="G10" s="182"/>
      <c r="H10" s="207"/>
      <c r="I10" s="261"/>
      <c r="J10" s="262"/>
      <c r="K10" s="256"/>
      <c r="L10" s="215"/>
      <c r="M10" s="216"/>
      <c r="N10" s="256"/>
      <c r="O10" s="206"/>
      <c r="P10" s="476"/>
      <c r="Q10" s="208"/>
      <c r="R10" s="215"/>
      <c r="S10" s="216"/>
      <c r="T10" s="217"/>
      <c r="U10" s="206"/>
      <c r="V10" s="478"/>
      <c r="W10" s="208"/>
      <c r="X10" s="215"/>
      <c r="Y10" s="216"/>
      <c r="Z10" s="217"/>
      <c r="AA10" s="206"/>
      <c r="AB10" s="480"/>
      <c r="AC10" s="208"/>
      <c r="AD10" s="215"/>
      <c r="AE10" s="216"/>
      <c r="AF10" s="302"/>
    </row>
    <row r="11" spans="1:32" ht="15" customHeight="1">
      <c r="A11" s="275">
        <v>230130106107</v>
      </c>
      <c r="D11" s="383"/>
      <c r="E11" s="405"/>
      <c r="F11" s="252"/>
      <c r="G11" s="182"/>
      <c r="H11" s="207"/>
      <c r="I11" s="261"/>
      <c r="J11" s="262"/>
      <c r="K11" s="256"/>
      <c r="L11" s="215"/>
      <c r="M11" s="216"/>
      <c r="N11" s="256"/>
      <c r="O11" s="206"/>
      <c r="P11" s="476"/>
      <c r="Q11" s="208"/>
      <c r="R11" s="215"/>
      <c r="S11" s="216"/>
      <c r="T11" s="217"/>
      <c r="U11" s="206"/>
      <c r="V11" s="478"/>
      <c r="W11" s="208"/>
      <c r="X11" s="215"/>
      <c r="Y11" s="216"/>
      <c r="Z11" s="217"/>
      <c r="AA11" s="206"/>
      <c r="AB11" s="215"/>
      <c r="AC11" s="208"/>
      <c r="AD11" s="215"/>
      <c r="AE11" s="216"/>
      <c r="AF11" s="266"/>
    </row>
    <row r="12" spans="1:32" ht="15" customHeight="1">
      <c r="B12" s="491"/>
      <c r="E12" s="432"/>
      <c r="F12" s="252"/>
      <c r="G12" s="434"/>
      <c r="H12" s="466"/>
      <c r="I12" s="435"/>
      <c r="J12" s="262"/>
      <c r="K12" s="444"/>
      <c r="L12" s="445"/>
      <c r="M12" s="216"/>
      <c r="N12" s="446"/>
      <c r="O12" s="447"/>
      <c r="P12" s="481"/>
      <c r="Q12" s="448"/>
      <c r="R12" s="445"/>
      <c r="S12" s="216"/>
      <c r="T12" s="446"/>
      <c r="U12" s="447"/>
      <c r="V12" s="482"/>
      <c r="W12" s="448"/>
      <c r="X12" s="445"/>
      <c r="Y12" s="216"/>
      <c r="Z12" s="446"/>
      <c r="AA12" s="447"/>
      <c r="AB12" s="445"/>
      <c r="AC12" s="448"/>
      <c r="AD12" s="445"/>
      <c r="AE12" s="216"/>
      <c r="AF12" s="264"/>
    </row>
    <row r="13" spans="1:32" ht="15" customHeight="1">
      <c r="A13" s="403"/>
      <c r="E13" s="437"/>
      <c r="F13" s="391"/>
      <c r="G13" s="392"/>
      <c r="H13" s="464"/>
      <c r="I13" s="393"/>
      <c r="J13" s="326"/>
      <c r="K13" s="394"/>
      <c r="L13" s="395"/>
      <c r="M13" s="303"/>
      <c r="N13" s="396"/>
      <c r="O13" s="206"/>
      <c r="P13" s="476"/>
      <c r="Q13" s="208"/>
      <c r="R13" s="215"/>
      <c r="S13" s="216"/>
      <c r="T13" s="396"/>
      <c r="U13" s="397"/>
      <c r="V13" s="483"/>
      <c r="W13" s="398"/>
      <c r="X13" s="395"/>
      <c r="Y13" s="303"/>
      <c r="Z13" s="396"/>
      <c r="AA13" s="397"/>
      <c r="AB13" s="395"/>
      <c r="AC13" s="398"/>
      <c r="AD13" s="395"/>
      <c r="AE13" s="303"/>
      <c r="AF13" s="414"/>
    </row>
    <row r="14" spans="1:32" s="403" customFormat="1" ht="14.25" thickBot="1">
      <c r="A14" s="275"/>
      <c r="E14" s="327"/>
      <c r="F14" s="527" t="s">
        <v>402</v>
      </c>
      <c r="G14" s="305"/>
      <c r="H14" s="457">
        <f>SUM(H5:H13)</f>
        <v>9900</v>
      </c>
      <c r="I14" s="400"/>
      <c r="J14" s="306">
        <f>SUM(J5:J13)</f>
        <v>0</v>
      </c>
      <c r="K14" s="401"/>
      <c r="L14" s="313"/>
      <c r="M14" s="312">
        <f>SUM(M5:M13)</f>
        <v>0</v>
      </c>
      <c r="N14" s="332"/>
      <c r="O14" s="308" t="str">
        <f>CONCATENATE(FIXED(COUNTA(B5:B13),0,0),"　店")</f>
        <v>2　店</v>
      </c>
      <c r="P14" s="309"/>
      <c r="Q14" s="310">
        <f>SUM(Q5:Q13)</f>
        <v>950</v>
      </c>
      <c r="R14" s="311"/>
      <c r="S14" s="331">
        <f>SUM(S5:S13)</f>
        <v>0</v>
      </c>
      <c r="T14" s="332"/>
      <c r="U14" s="308">
        <v>0</v>
      </c>
      <c r="V14" s="309"/>
      <c r="W14" s="310">
        <f>SUM(W5:W13)</f>
        <v>0</v>
      </c>
      <c r="X14" s="311"/>
      <c r="Y14" s="331">
        <f>SUM(Y5:Y13)</f>
        <v>0</v>
      </c>
      <c r="Z14" s="332"/>
      <c r="AA14" s="308" t="str">
        <f>CONCATENATE(FIXED(COUNTA(D5:D13),0,0),"　店")</f>
        <v>3　店</v>
      </c>
      <c r="AB14" s="438"/>
      <c r="AC14" s="310">
        <f>SUM(AC5:AC13)</f>
        <v>2300</v>
      </c>
      <c r="AD14" s="311"/>
      <c r="AE14" s="331">
        <f>SUM(AE5:AE13)</f>
        <v>0</v>
      </c>
      <c r="AF14" s="416"/>
    </row>
    <row r="15" spans="1:32" ht="24.95" customHeight="1" thickBot="1">
      <c r="F15" s="629" t="s">
        <v>56</v>
      </c>
      <c r="G15" s="629"/>
      <c r="H15" s="629"/>
      <c r="I15" s="285"/>
      <c r="J15" s="285"/>
      <c r="K15" s="379" t="s">
        <v>7</v>
      </c>
      <c r="L15" s="380"/>
      <c r="N15" s="380"/>
      <c r="O15" s="381">
        <f>H35+Q35+W35+AC35</f>
        <v>23350</v>
      </c>
      <c r="Q15" s="288" t="s">
        <v>6</v>
      </c>
    </row>
    <row r="16" spans="1:32" ht="15.6" customHeight="1">
      <c r="E16" s="591" t="s">
        <v>8</v>
      </c>
      <c r="F16" s="592"/>
      <c r="G16" s="592"/>
      <c r="H16" s="592"/>
      <c r="I16" s="635"/>
      <c r="J16" s="289" t="s">
        <v>9</v>
      </c>
      <c r="K16" s="637" t="s">
        <v>10</v>
      </c>
      <c r="L16" s="634"/>
      <c r="M16" s="290" t="s">
        <v>9</v>
      </c>
      <c r="N16" s="632" t="s">
        <v>11</v>
      </c>
      <c r="O16" s="633"/>
      <c r="P16" s="633"/>
      <c r="Q16" s="633"/>
      <c r="R16" s="634"/>
      <c r="S16" s="290" t="s">
        <v>9</v>
      </c>
      <c r="T16" s="632" t="s">
        <v>12</v>
      </c>
      <c r="U16" s="633"/>
      <c r="V16" s="633"/>
      <c r="W16" s="633"/>
      <c r="X16" s="634"/>
      <c r="Y16" s="290" t="s">
        <v>9</v>
      </c>
      <c r="Z16" s="632" t="s">
        <v>13</v>
      </c>
      <c r="AA16" s="633"/>
      <c r="AB16" s="633"/>
      <c r="AC16" s="633"/>
      <c r="AD16" s="634"/>
      <c r="AE16" s="290" t="s">
        <v>9</v>
      </c>
      <c r="AF16" s="382" t="s">
        <v>40</v>
      </c>
    </row>
    <row r="17" spans="1:32" ht="15" customHeight="1">
      <c r="A17" s="275">
        <v>230135107101</v>
      </c>
      <c r="B17" s="275">
        <v>230135207201</v>
      </c>
      <c r="C17" s="275">
        <v>230135307301</v>
      </c>
      <c r="D17" s="383">
        <v>230135407501</v>
      </c>
      <c r="E17" s="260" t="s">
        <v>73</v>
      </c>
      <c r="F17" s="252" t="s">
        <v>324</v>
      </c>
      <c r="G17" s="536" t="s">
        <v>420</v>
      </c>
      <c r="H17" s="207">
        <v>1950</v>
      </c>
      <c r="I17" s="261"/>
      <c r="J17" s="255"/>
      <c r="K17" s="256"/>
      <c r="L17" s="211"/>
      <c r="M17" s="212"/>
      <c r="N17" s="257"/>
      <c r="O17" s="475" t="s">
        <v>337</v>
      </c>
      <c r="P17" s="476" t="s">
        <v>105</v>
      </c>
      <c r="Q17" s="207">
        <v>350</v>
      </c>
      <c r="R17" s="211"/>
      <c r="S17" s="212"/>
      <c r="T17" s="213"/>
      <c r="U17" s="209"/>
      <c r="V17" s="477"/>
      <c r="W17" s="210"/>
      <c r="X17" s="211"/>
      <c r="Y17" s="212"/>
      <c r="Z17" s="213"/>
      <c r="AA17" s="209" t="s">
        <v>330</v>
      </c>
      <c r="AB17" s="477" t="s">
        <v>105</v>
      </c>
      <c r="AC17" s="210">
        <v>400</v>
      </c>
      <c r="AD17" s="211"/>
      <c r="AE17" s="212"/>
      <c r="AF17" s="485" t="s">
        <v>86</v>
      </c>
    </row>
    <row r="18" spans="1:32" ht="15" customHeight="1">
      <c r="A18" s="275">
        <v>230135107102</v>
      </c>
      <c r="B18" s="275">
        <v>230135207203</v>
      </c>
      <c r="D18" s="383">
        <v>230135407502</v>
      </c>
      <c r="E18" s="405"/>
      <c r="F18" s="252" t="s">
        <v>326</v>
      </c>
      <c r="G18" s="539" t="s">
        <v>423</v>
      </c>
      <c r="H18" s="207">
        <v>1850</v>
      </c>
      <c r="I18" s="261"/>
      <c r="J18" s="262"/>
      <c r="K18" s="256"/>
      <c r="L18" s="215"/>
      <c r="M18" s="216"/>
      <c r="N18" s="217"/>
      <c r="O18" s="206" t="s">
        <v>338</v>
      </c>
      <c r="P18" s="476" t="s">
        <v>105</v>
      </c>
      <c r="Q18" s="207">
        <v>300</v>
      </c>
      <c r="R18" s="215"/>
      <c r="S18" s="216"/>
      <c r="T18" s="217"/>
      <c r="U18" s="206"/>
      <c r="V18" s="478"/>
      <c r="W18" s="207"/>
      <c r="X18" s="215"/>
      <c r="Y18" s="216"/>
      <c r="Z18" s="217"/>
      <c r="AA18" s="206" t="s">
        <v>326</v>
      </c>
      <c r="AB18" s="478" t="s">
        <v>105</v>
      </c>
      <c r="AC18" s="208">
        <v>400</v>
      </c>
      <c r="AD18" s="215"/>
      <c r="AE18" s="216"/>
      <c r="AF18" s="409" t="s">
        <v>491</v>
      </c>
    </row>
    <row r="19" spans="1:32" ht="15" customHeight="1">
      <c r="A19" s="275">
        <v>230135107104</v>
      </c>
      <c r="D19" s="383">
        <v>230135407503</v>
      </c>
      <c r="E19" s="405"/>
      <c r="F19" s="252" t="s">
        <v>327</v>
      </c>
      <c r="G19" s="539" t="s">
        <v>423</v>
      </c>
      <c r="H19" s="207">
        <v>1450</v>
      </c>
      <c r="I19" s="261"/>
      <c r="J19" s="262"/>
      <c r="K19" s="256"/>
      <c r="L19" s="215"/>
      <c r="M19" s="216"/>
      <c r="N19" s="217"/>
      <c r="O19" s="206"/>
      <c r="P19" s="476"/>
      <c r="Q19" s="208"/>
      <c r="R19" s="215"/>
      <c r="S19" s="216"/>
      <c r="T19" s="217"/>
      <c r="U19" s="206"/>
      <c r="V19" s="478"/>
      <c r="W19" s="208"/>
      <c r="X19" s="215"/>
      <c r="Y19" s="216"/>
      <c r="Z19" s="217"/>
      <c r="AA19" s="206" t="s">
        <v>336</v>
      </c>
      <c r="AB19" s="478" t="s">
        <v>105</v>
      </c>
      <c r="AC19" s="208">
        <v>500</v>
      </c>
      <c r="AD19" s="215"/>
      <c r="AE19" s="216"/>
      <c r="AF19" s="409" t="s">
        <v>492</v>
      </c>
    </row>
    <row r="20" spans="1:32" ht="15" customHeight="1">
      <c r="A20" s="275">
        <v>230135107105</v>
      </c>
      <c r="D20" s="383">
        <v>230135407504</v>
      </c>
      <c r="E20" s="405"/>
      <c r="F20" s="252" t="s">
        <v>328</v>
      </c>
      <c r="G20" s="182" t="s">
        <v>119</v>
      </c>
      <c r="H20" s="207">
        <v>1500</v>
      </c>
      <c r="I20" s="261"/>
      <c r="J20" s="262"/>
      <c r="K20" s="256"/>
      <c r="L20" s="215"/>
      <c r="M20" s="216"/>
      <c r="N20" s="217"/>
      <c r="O20" s="206"/>
      <c r="P20" s="476"/>
      <c r="Q20" s="208"/>
      <c r="R20" s="215"/>
      <c r="S20" s="216"/>
      <c r="T20" s="217"/>
      <c r="U20" s="206"/>
      <c r="V20" s="478"/>
      <c r="W20" s="208"/>
      <c r="X20" s="215"/>
      <c r="Y20" s="216"/>
      <c r="Z20" s="217"/>
      <c r="AA20" s="206" t="s">
        <v>339</v>
      </c>
      <c r="AB20" s="478" t="s">
        <v>105</v>
      </c>
      <c r="AC20" s="208">
        <v>300</v>
      </c>
      <c r="AD20" s="215"/>
      <c r="AE20" s="216"/>
      <c r="AF20" s="409" t="s">
        <v>460</v>
      </c>
    </row>
    <row r="21" spans="1:32" ht="15" customHeight="1">
      <c r="A21" s="275">
        <v>230135107106</v>
      </c>
      <c r="D21" s="383"/>
      <c r="E21" s="405"/>
      <c r="F21" s="252" t="s">
        <v>329</v>
      </c>
      <c r="G21" s="182" t="s">
        <v>119</v>
      </c>
      <c r="H21" s="207">
        <v>1150</v>
      </c>
      <c r="I21" s="261"/>
      <c r="J21" s="262"/>
      <c r="K21" s="256"/>
      <c r="L21" s="215"/>
      <c r="M21" s="216"/>
      <c r="N21" s="217"/>
      <c r="O21" s="206"/>
      <c r="P21" s="476"/>
      <c r="Q21" s="208"/>
      <c r="R21" s="215"/>
      <c r="S21" s="216"/>
      <c r="T21" s="217"/>
      <c r="U21" s="206"/>
      <c r="V21" s="478"/>
      <c r="W21" s="208"/>
      <c r="X21" s="215"/>
      <c r="Y21" s="216"/>
      <c r="Z21" s="217"/>
      <c r="AA21" s="206"/>
      <c r="AB21" s="478"/>
      <c r="AC21" s="208"/>
      <c r="AD21" s="215"/>
      <c r="AE21" s="216"/>
      <c r="AF21" s="548" t="s">
        <v>95</v>
      </c>
    </row>
    <row r="22" spans="1:32" ht="15" customHeight="1">
      <c r="A22" s="275">
        <v>230135107107</v>
      </c>
      <c r="D22" s="383"/>
      <c r="E22" s="405"/>
      <c r="F22" s="252" t="s">
        <v>330</v>
      </c>
      <c r="G22" s="539" t="s">
        <v>423</v>
      </c>
      <c r="H22" s="207">
        <v>1650</v>
      </c>
      <c r="I22" s="261"/>
      <c r="J22" s="262"/>
      <c r="K22" s="256"/>
      <c r="L22" s="215"/>
      <c r="M22" s="216"/>
      <c r="N22" s="217"/>
      <c r="O22" s="206"/>
      <c r="P22" s="476"/>
      <c r="Q22" s="208"/>
      <c r="R22" s="215"/>
      <c r="S22" s="216"/>
      <c r="T22" s="217"/>
      <c r="U22" s="206"/>
      <c r="V22" s="478"/>
      <c r="W22" s="208"/>
      <c r="X22" s="215"/>
      <c r="Y22" s="216"/>
      <c r="Z22" s="217"/>
      <c r="AA22" s="206"/>
      <c r="AB22" s="478"/>
      <c r="AC22" s="208"/>
      <c r="AD22" s="215"/>
      <c r="AE22" s="216"/>
      <c r="AF22" s="484"/>
    </row>
    <row r="23" spans="1:32" ht="15" customHeight="1">
      <c r="A23" s="275">
        <v>230135107108</v>
      </c>
      <c r="D23" s="383"/>
      <c r="E23" s="405"/>
      <c r="F23" s="206" t="s">
        <v>331</v>
      </c>
      <c r="G23" s="524" t="s">
        <v>400</v>
      </c>
      <c r="H23" s="207">
        <v>1450</v>
      </c>
      <c r="I23" s="261"/>
      <c r="J23" s="262"/>
      <c r="K23" s="256"/>
      <c r="L23" s="215"/>
      <c r="M23" s="216"/>
      <c r="N23" s="217"/>
      <c r="O23" s="206"/>
      <c r="P23" s="476"/>
      <c r="Q23" s="208"/>
      <c r="R23" s="215"/>
      <c r="S23" s="216"/>
      <c r="T23" s="217"/>
      <c r="U23" s="206"/>
      <c r="V23" s="478"/>
      <c r="W23" s="208"/>
      <c r="X23" s="215"/>
      <c r="Y23" s="216"/>
      <c r="Z23" s="217"/>
      <c r="AA23" s="206"/>
      <c r="AB23" s="479"/>
      <c r="AC23" s="208"/>
      <c r="AD23" s="215"/>
      <c r="AE23" s="216"/>
      <c r="AF23" s="484"/>
    </row>
    <row r="24" spans="1:32" ht="15" customHeight="1">
      <c r="A24" s="275">
        <v>230135107109</v>
      </c>
      <c r="D24" s="383"/>
      <c r="E24" s="405"/>
      <c r="F24" s="551" t="s">
        <v>451</v>
      </c>
      <c r="G24" s="539" t="s">
        <v>423</v>
      </c>
      <c r="H24" s="207">
        <v>1900</v>
      </c>
      <c r="I24" s="261"/>
      <c r="J24" s="262"/>
      <c r="K24" s="256"/>
      <c r="L24" s="215"/>
      <c r="M24" s="216"/>
      <c r="N24" s="217"/>
      <c r="O24" s="206"/>
      <c r="P24" s="476"/>
      <c r="Q24" s="208"/>
      <c r="R24" s="215"/>
      <c r="S24" s="216"/>
      <c r="T24" s="217"/>
      <c r="U24" s="206"/>
      <c r="V24" s="478"/>
      <c r="W24" s="208"/>
      <c r="X24" s="215"/>
      <c r="Y24" s="216"/>
      <c r="Z24" s="217"/>
      <c r="AA24" s="206"/>
      <c r="AB24" s="479"/>
      <c r="AC24" s="208"/>
      <c r="AD24" s="215"/>
      <c r="AE24" s="216"/>
      <c r="AF24" s="502" t="s">
        <v>493</v>
      </c>
    </row>
    <row r="25" spans="1:32" ht="15" customHeight="1">
      <c r="A25" s="275">
        <v>230135107110</v>
      </c>
      <c r="D25" s="383"/>
      <c r="E25" s="405"/>
      <c r="F25" s="541" t="s">
        <v>332</v>
      </c>
      <c r="G25" s="182" t="s">
        <v>119</v>
      </c>
      <c r="H25" s="207">
        <v>1250</v>
      </c>
      <c r="J25" s="262"/>
      <c r="K25" s="449"/>
      <c r="L25" s="215"/>
      <c r="M25" s="216"/>
      <c r="N25" s="217"/>
      <c r="O25" s="206"/>
      <c r="P25" s="476"/>
      <c r="Q25" s="207"/>
      <c r="R25" s="215"/>
      <c r="S25" s="216"/>
      <c r="T25" s="217"/>
      <c r="U25" s="206"/>
      <c r="V25" s="478"/>
      <c r="W25" s="207"/>
      <c r="X25" s="215"/>
      <c r="Y25" s="216"/>
      <c r="Z25" s="217"/>
      <c r="AA25" s="206"/>
      <c r="AB25" s="478"/>
      <c r="AC25" s="208"/>
      <c r="AD25" s="215"/>
      <c r="AE25" s="216"/>
      <c r="AF25" s="502"/>
    </row>
    <row r="26" spans="1:32" ht="15" customHeight="1">
      <c r="A26" s="275">
        <v>230135107111</v>
      </c>
      <c r="D26" s="383"/>
      <c r="E26" s="405"/>
      <c r="F26" s="541" t="s">
        <v>333</v>
      </c>
      <c r="G26" s="182" t="s">
        <v>119</v>
      </c>
      <c r="H26" s="207">
        <v>1100</v>
      </c>
      <c r="I26" s="439"/>
      <c r="J26" s="262"/>
      <c r="K26" s="450"/>
      <c r="L26" s="215"/>
      <c r="M26" s="216"/>
      <c r="N26" s="217"/>
      <c r="O26" s="206"/>
      <c r="P26" s="476"/>
      <c r="Q26" s="207"/>
      <c r="R26" s="215"/>
      <c r="S26" s="216"/>
      <c r="T26" s="217"/>
      <c r="U26" s="206"/>
      <c r="V26" s="478"/>
      <c r="W26" s="207"/>
      <c r="X26" s="215"/>
      <c r="Y26" s="216"/>
      <c r="Z26" s="217"/>
      <c r="AA26" s="206"/>
      <c r="AB26" s="478"/>
      <c r="AC26" s="208"/>
      <c r="AD26" s="215"/>
      <c r="AE26" s="216"/>
      <c r="AF26" s="414"/>
    </row>
    <row r="27" spans="1:32" ht="15" customHeight="1">
      <c r="A27" s="275">
        <v>230135107112</v>
      </c>
      <c r="D27" s="383"/>
      <c r="E27" s="405"/>
      <c r="F27" s="541" t="s">
        <v>334</v>
      </c>
      <c r="G27" s="539" t="s">
        <v>423</v>
      </c>
      <c r="H27" s="207">
        <v>3050</v>
      </c>
      <c r="I27" s="261"/>
      <c r="J27" s="262"/>
      <c r="K27" s="256"/>
      <c r="L27" s="215"/>
      <c r="M27" s="216"/>
      <c r="N27" s="217"/>
      <c r="O27" s="206"/>
      <c r="P27" s="476"/>
      <c r="Q27" s="208"/>
      <c r="R27" s="215"/>
      <c r="S27" s="216"/>
      <c r="T27" s="217"/>
      <c r="U27" s="206"/>
      <c r="V27" s="478"/>
      <c r="W27" s="208"/>
      <c r="X27" s="215"/>
      <c r="Y27" s="216"/>
      <c r="Z27" s="217"/>
      <c r="AA27" s="206"/>
      <c r="AB27" s="478"/>
      <c r="AC27" s="208"/>
      <c r="AD27" s="215"/>
      <c r="AE27" s="216"/>
      <c r="AF27" s="414"/>
    </row>
    <row r="28" spans="1:32" ht="15" customHeight="1">
      <c r="A28" s="275">
        <v>230135107113</v>
      </c>
      <c r="D28" s="383"/>
      <c r="E28" s="405"/>
      <c r="F28" s="541" t="s">
        <v>335</v>
      </c>
      <c r="G28" s="539" t="s">
        <v>423</v>
      </c>
      <c r="H28" s="207">
        <v>1450</v>
      </c>
      <c r="I28" s="261"/>
      <c r="J28" s="262"/>
      <c r="K28" s="256"/>
      <c r="L28" s="215"/>
      <c r="M28" s="216"/>
      <c r="N28" s="217"/>
      <c r="O28" s="206"/>
      <c r="P28" s="476"/>
      <c r="Q28" s="208"/>
      <c r="R28" s="215"/>
      <c r="S28" s="216"/>
      <c r="T28" s="217"/>
      <c r="U28" s="206"/>
      <c r="V28" s="478"/>
      <c r="W28" s="208"/>
      <c r="X28" s="215"/>
      <c r="Y28" s="216"/>
      <c r="Z28" s="217"/>
      <c r="AA28" s="206"/>
      <c r="AB28" s="478"/>
      <c r="AC28" s="208"/>
      <c r="AD28" s="215"/>
      <c r="AE28" s="216"/>
      <c r="AF28" s="414"/>
    </row>
    <row r="29" spans="1:32" ht="15" customHeight="1">
      <c r="A29" s="275">
        <v>230135107114</v>
      </c>
      <c r="D29" s="383"/>
      <c r="E29" s="405"/>
      <c r="F29" s="541" t="s">
        <v>336</v>
      </c>
      <c r="G29" s="182" t="s">
        <v>119</v>
      </c>
      <c r="H29" s="207">
        <v>1350</v>
      </c>
      <c r="I29" s="261"/>
      <c r="J29" s="262"/>
      <c r="K29" s="256"/>
      <c r="L29" s="215"/>
      <c r="M29" s="216"/>
      <c r="N29" s="217"/>
      <c r="O29" s="206"/>
      <c r="P29" s="189"/>
      <c r="Q29" s="208"/>
      <c r="R29" s="215"/>
      <c r="S29" s="216"/>
      <c r="T29" s="217"/>
      <c r="U29" s="206"/>
      <c r="V29" s="182"/>
      <c r="W29" s="208"/>
      <c r="X29" s="215"/>
      <c r="Y29" s="216"/>
      <c r="Z29" s="217"/>
      <c r="AA29" s="206"/>
      <c r="AB29" s="182"/>
      <c r="AC29" s="208"/>
      <c r="AD29" s="215"/>
      <c r="AE29" s="216"/>
      <c r="AF29" s="266"/>
    </row>
    <row r="30" spans="1:32" ht="15" customHeight="1">
      <c r="A30" s="275">
        <v>230135107115</v>
      </c>
      <c r="D30" s="383"/>
      <c r="E30" s="405"/>
      <c r="F30" s="541"/>
      <c r="G30" s="182"/>
      <c r="H30" s="207"/>
      <c r="I30" s="261"/>
      <c r="J30" s="262"/>
      <c r="K30" s="256"/>
      <c r="L30" s="215"/>
      <c r="M30" s="216"/>
      <c r="N30" s="217"/>
      <c r="O30" s="206"/>
      <c r="P30" s="189"/>
      <c r="Q30" s="208"/>
      <c r="R30" s="215"/>
      <c r="S30" s="216"/>
      <c r="T30" s="217"/>
      <c r="U30" s="206"/>
      <c r="V30" s="182"/>
      <c r="W30" s="208"/>
      <c r="X30" s="215"/>
      <c r="Y30" s="216"/>
      <c r="Z30" s="217"/>
      <c r="AA30" s="206"/>
      <c r="AB30" s="182"/>
      <c r="AC30" s="208"/>
      <c r="AD30" s="215"/>
      <c r="AE30" s="216"/>
      <c r="AF30" s="266"/>
    </row>
    <row r="31" spans="1:32" ht="15" customHeight="1">
      <c r="A31" s="275">
        <v>230135107116</v>
      </c>
      <c r="D31" s="383"/>
      <c r="E31" s="405"/>
      <c r="F31" s="252"/>
      <c r="G31" s="182"/>
      <c r="H31" s="207"/>
      <c r="I31" s="261"/>
      <c r="J31" s="262"/>
      <c r="K31" s="256"/>
      <c r="L31" s="215"/>
      <c r="M31" s="216"/>
      <c r="N31" s="217"/>
      <c r="O31" s="206"/>
      <c r="P31" s="189"/>
      <c r="Q31" s="208"/>
      <c r="R31" s="215"/>
      <c r="S31" s="216"/>
      <c r="T31" s="217"/>
      <c r="U31" s="206"/>
      <c r="V31" s="182"/>
      <c r="W31" s="208"/>
      <c r="X31" s="215"/>
      <c r="Y31" s="216"/>
      <c r="Z31" s="217"/>
      <c r="AA31" s="206"/>
      <c r="AB31" s="427"/>
      <c r="AC31" s="208"/>
      <c r="AD31" s="215"/>
      <c r="AE31" s="216"/>
      <c r="AF31" s="266"/>
    </row>
    <row r="32" spans="1:32" ht="15" customHeight="1">
      <c r="D32" s="383"/>
      <c r="E32" s="405"/>
      <c r="F32" s="252"/>
      <c r="G32" s="182"/>
      <c r="H32" s="207"/>
      <c r="I32" s="261"/>
      <c r="J32" s="262"/>
      <c r="K32" s="256"/>
      <c r="L32" s="215"/>
      <c r="M32" s="216"/>
      <c r="N32" s="217"/>
      <c r="O32" s="206"/>
      <c r="P32" s="189"/>
      <c r="Q32" s="448"/>
      <c r="R32" s="445"/>
      <c r="S32" s="216"/>
      <c r="T32" s="446"/>
      <c r="U32" s="206"/>
      <c r="V32" s="182"/>
      <c r="W32" s="448"/>
      <c r="X32" s="445"/>
      <c r="Y32" s="216"/>
      <c r="Z32" s="217"/>
      <c r="AA32" s="206"/>
      <c r="AB32" s="427"/>
      <c r="AC32" s="208"/>
      <c r="AD32" s="215"/>
      <c r="AE32" s="216"/>
      <c r="AF32" s="266"/>
    </row>
    <row r="33" spans="5:32" ht="15" customHeight="1">
      <c r="E33" s="432"/>
      <c r="F33" s="440"/>
      <c r="G33" s="441"/>
      <c r="H33" s="207"/>
      <c r="I33" s="261"/>
      <c r="J33" s="262"/>
      <c r="K33" s="256"/>
      <c r="L33" s="445"/>
      <c r="M33" s="216"/>
      <c r="N33" s="446"/>
      <c r="O33" s="206"/>
      <c r="P33" s="189"/>
      <c r="Q33" s="448"/>
      <c r="R33" s="445"/>
      <c r="S33" s="216"/>
      <c r="T33" s="446"/>
      <c r="U33" s="206"/>
      <c r="V33" s="182"/>
      <c r="W33" s="448"/>
      <c r="X33" s="445"/>
      <c r="Y33" s="216"/>
      <c r="Z33" s="446"/>
      <c r="AA33" s="447"/>
      <c r="AB33" s="442"/>
      <c r="AC33" s="448"/>
      <c r="AD33" s="445"/>
      <c r="AE33" s="216"/>
      <c r="AF33" s="266"/>
    </row>
    <row r="34" spans="5:32" ht="15" customHeight="1">
      <c r="E34" s="390"/>
      <c r="F34" s="391"/>
      <c r="G34" s="392"/>
      <c r="H34" s="464"/>
      <c r="I34" s="393"/>
      <c r="J34" s="326"/>
      <c r="K34" s="394"/>
      <c r="L34" s="395"/>
      <c r="M34" s="303"/>
      <c r="N34" s="396"/>
      <c r="O34" s="397"/>
      <c r="P34" s="392"/>
      <c r="Q34" s="398"/>
      <c r="R34" s="395"/>
      <c r="S34" s="303"/>
      <c r="T34" s="396"/>
      <c r="U34" s="397"/>
      <c r="V34" s="183"/>
      <c r="W34" s="398"/>
      <c r="X34" s="395"/>
      <c r="Y34" s="303"/>
      <c r="Z34" s="396"/>
      <c r="AA34" s="397"/>
      <c r="AB34" s="430"/>
      <c r="AC34" s="398"/>
      <c r="AD34" s="395"/>
      <c r="AE34" s="303"/>
      <c r="AF34" s="414"/>
    </row>
    <row r="35" spans="5:32" s="403" customFormat="1" ht="15" customHeight="1" thickBot="1">
      <c r="E35" s="327"/>
      <c r="F35" s="304" t="str">
        <f>CONCATENATE(FIXED(COUNTA(A17:A29),0,0),"　店")</f>
        <v>13　店</v>
      </c>
      <c r="G35" s="305"/>
      <c r="H35" s="457">
        <f>SUM(H17:H34)</f>
        <v>21100</v>
      </c>
      <c r="I35" s="400"/>
      <c r="J35" s="306">
        <f>SUM(J17:J34)</f>
        <v>0</v>
      </c>
      <c r="K35" s="401"/>
      <c r="L35" s="313"/>
      <c r="M35" s="312">
        <f>SUM(M17:M34)</f>
        <v>0</v>
      </c>
      <c r="N35" s="332"/>
      <c r="O35" s="308" t="str">
        <f>CONCATENATE(FIXED(COUNTA(B17:B34),0,0),"　店")</f>
        <v>2　店</v>
      </c>
      <c r="P35" s="309"/>
      <c r="Q35" s="310">
        <f>SUM(Q17:Q34)</f>
        <v>650</v>
      </c>
      <c r="R35" s="311"/>
      <c r="S35" s="331">
        <f>SUM(S17:S34)</f>
        <v>0</v>
      </c>
      <c r="T35" s="332"/>
      <c r="U35" s="308">
        <v>0</v>
      </c>
      <c r="V35" s="309"/>
      <c r="W35" s="310">
        <f>SUM(W17:W34)</f>
        <v>0</v>
      </c>
      <c r="X35" s="311"/>
      <c r="Y35" s="331">
        <f>SUM(Y17:Y34)</f>
        <v>0</v>
      </c>
      <c r="Z35" s="332"/>
      <c r="AA35" s="308" t="str">
        <f>CONCATENATE(FIXED(COUNTA(D17:D34),0,0),"　店")</f>
        <v>4　店</v>
      </c>
      <c r="AB35" s="309"/>
      <c r="AC35" s="310">
        <f>SUM(AC17:AC34)</f>
        <v>1600</v>
      </c>
      <c r="AD35" s="311"/>
      <c r="AE35" s="331">
        <f>SUM(AE17:AE34)</f>
        <v>0</v>
      </c>
      <c r="AF35" s="416"/>
    </row>
    <row r="36" spans="5:32" s="184" customFormat="1">
      <c r="F36" s="334"/>
      <c r="G36" s="335"/>
      <c r="H36" s="334"/>
      <c r="K36" s="274"/>
      <c r="AF36" s="506">
        <f>表紙!Y22</f>
        <v>45413</v>
      </c>
    </row>
  </sheetData>
  <sheetProtection formatCells="0"/>
  <customSheetViews>
    <customSheetView guid="{39CC32B7-D19B-4C38-8259-EC3E63D8F598}" showPageBreaks="1" zeroValues="0" printArea="1" topLeftCell="D19">
      <selection activeCell="S24" sqref="S2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1"/>
      <headerFooter alignWithMargins="0"/>
    </customSheetView>
    <customSheetView guid="{B0C08A05-CCD1-4A6A-ADA7-3323F63F237C}" showPageBreaks="1" zeroValues="0" printArea="1" hiddenColumns="1" topLeftCell="A13">
      <selection activeCell="AA36" sqref="AA36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2"/>
      <headerFooter alignWithMargins="0"/>
    </customSheetView>
    <customSheetView guid="{343ED13A-14B4-4643-81FD-CCCF86954CFE}" showPageBreaks="1" zeroValues="0" printArea="1" hiddenColumns="1" topLeftCell="E13">
      <selection activeCell="H17" sqref="H17:H35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3"/>
      <headerFooter alignWithMargins="0"/>
    </customSheetView>
    <customSheetView guid="{ECD6A8B0-7E0E-471F-9988-0B75A55ED58B}" showPageBreaks="1" zeroValues="0" printArea="1" hiddenColumns="1" topLeftCell="E1">
      <selection activeCell="S4" sqref="S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4"/>
      <headerFooter alignWithMargins="0"/>
    </customSheetView>
    <customSheetView guid="{4683B00D-FB7F-428F-89E4-512802998BB6}" showPageBreaks="1" zeroValues="0" printArea="1" hiddenColumns="1" topLeftCell="E13">
      <selection activeCell="H17" sqref="H17:H35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5"/>
      <headerFooter alignWithMargins="0"/>
    </customSheetView>
  </customSheetViews>
  <mergeCells count="17">
    <mergeCell ref="F3:H3"/>
    <mergeCell ref="K4:L4"/>
    <mergeCell ref="E4:I4"/>
    <mergeCell ref="Z4:AD4"/>
    <mergeCell ref="Z16:AD16"/>
    <mergeCell ref="AA1:AE1"/>
    <mergeCell ref="AA2:AC2"/>
    <mergeCell ref="K16:L16"/>
    <mergeCell ref="N4:R4"/>
    <mergeCell ref="O1:W1"/>
    <mergeCell ref="O2:W2"/>
    <mergeCell ref="N16:R16"/>
    <mergeCell ref="T16:X16"/>
    <mergeCell ref="T4:X4"/>
    <mergeCell ref="G1:L2"/>
    <mergeCell ref="F15:H15"/>
    <mergeCell ref="E16:I16"/>
  </mergeCells>
  <phoneticPr fontId="2"/>
  <conditionalFormatting sqref="G10:G11">
    <cfRule type="cellIs" dxfId="112" priority="14" operator="notEqual">
      <formula>#REF!</formula>
    </cfRule>
  </conditionalFormatting>
  <conditionalFormatting sqref="G18:G19 G21:G32">
    <cfRule type="cellIs" dxfId="111" priority="13" operator="notEqual">
      <formula>#REF!</formula>
    </cfRule>
  </conditionalFormatting>
  <conditionalFormatting sqref="G18:G19 G21:G32">
    <cfRule type="cellIs" dxfId="110" priority="12" operator="notEqual">
      <formula>#REF!</formula>
    </cfRule>
  </conditionalFormatting>
  <conditionalFormatting sqref="G5">
    <cfRule type="cellIs" dxfId="109" priority="10" operator="notEqual">
      <formula>#REF!</formula>
    </cfRule>
  </conditionalFormatting>
  <conditionalFormatting sqref="G17">
    <cfRule type="cellIs" dxfId="108" priority="9" operator="notEqual">
      <formula>#REF!</formula>
    </cfRule>
  </conditionalFormatting>
  <conditionalFormatting sqref="G6:G9">
    <cfRule type="cellIs" dxfId="107" priority="8" operator="notEqual">
      <formula>#REF!</formula>
    </cfRule>
  </conditionalFormatting>
  <conditionalFormatting sqref="G27:G30">
    <cfRule type="cellIs" dxfId="106" priority="6" operator="notEqual">
      <formula>#REF!</formula>
    </cfRule>
  </conditionalFormatting>
  <conditionalFormatting sqref="G27:G30">
    <cfRule type="cellIs" dxfId="105" priority="5" operator="notEqual">
      <formula>#REF!</formula>
    </cfRule>
  </conditionalFormatting>
  <conditionalFormatting sqref="G20">
    <cfRule type="cellIs" dxfId="104" priority="2" operator="notEqual">
      <formula>#REF!</formula>
    </cfRule>
  </conditionalFormatting>
  <conditionalFormatting sqref="G20">
    <cfRule type="cellIs" dxfId="103" priority="1" operator="notEqual">
      <formula>#REF!</formula>
    </cfRule>
  </conditionalFormatting>
  <dataValidations count="4">
    <dataValidation type="whole" operator="lessThanOrEqual" allowBlank="1" showInputMessage="1" showErrorMessage="1" sqref="J5:J11 M5:M11 S5:S11 AE5:AE11 M17:M32 AE17:AE32 J17:J32 S13 S17:S32 Y17:Y32">
      <formula1>H5</formula1>
    </dataValidation>
    <dataValidation type="whole" operator="lessThanOrEqual" showInputMessage="1" showErrorMessage="1" sqref="AG3:IV65536">
      <formula1>AE3</formula1>
    </dataValidation>
    <dataValidation type="whole" operator="lessThanOrEqual" allowBlank="1" showInputMessage="1" showErrorMessage="1" sqref="Y5:Y11">
      <formula1>#REF!</formula1>
    </dataValidation>
    <dataValidation operator="lessThanOrEqual" showInputMessage="1" showErrorMessage="1" sqref="AG1:IV2"/>
  </dataValidations>
  <printOptions horizontalCentered="1" verticalCentered="1"/>
  <pageMargins left="0.59055118110236227" right="0.59055118110236227" top="0.23622047244094491" bottom="0.47244094488188981" header="0" footer="0.19685039370078741"/>
  <pageSetup paperSize="9" scale="95" orientation="landscape" r:id="rId6"/>
  <headerFooter alignWithMargins="0"/>
  <ignoredErrors>
    <ignoredError sqref="E13:AD13 E11 I10:AD10 E27 E19 P19:Z19 E18 I17:N17 I20:Z20 I19 I18 K18:N18 I6:N6 R6:Z6 T18:X18 R17:T17 R18 I23:AD23 I21:V21 X21:AD21 X17:Z17 I11:V11 X11:AD11 I8:Z8 AD7:AD8 AD5:AD6 I9:Z9 AB9:AD9 AD19 AD20 AD18 AD17 I22:Z22 AB22:AD22 E5 E6 E7 E8 E9 E10 I5:N5 X5:Z5 I7:Z7 E17 E20 E21 E22 E23 E24 E25 E26 E15:AD16 E14 V14:AD14 E12 G12:AD12 AB8 I27:AD27 I26 K26:AD26 G14:T14 I25:AD25 I24:N24 P24:AD24 T5 Z18 K19:N19" unlockedFormula="1"/>
    <ignoredError sqref="F35" formulaRange="1"/>
  </ignoredErrors>
  <drawing r:id="rId7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0"/>
  <sheetViews>
    <sheetView showZeros="0" topLeftCell="E1" zoomScaleNormal="100" workbookViewId="0">
      <selection activeCell="F3" sqref="F3:H3"/>
    </sheetView>
  </sheetViews>
  <sheetFormatPr defaultRowHeight="13.5"/>
  <cols>
    <col min="1" max="3" width="8.625" style="275" hidden="1" customWidth="1"/>
    <col min="4" max="4" width="7.25" style="275" hidden="1" customWidth="1"/>
    <col min="5" max="5" width="1.875" style="275" customWidth="1"/>
    <col min="6" max="6" width="9.625" style="337" customWidth="1"/>
    <col min="7" max="7" width="2.125" style="338" customWidth="1"/>
    <col min="8" max="8" width="6.25" style="337" bestFit="1" customWidth="1"/>
    <col min="9" max="9" width="1.875" style="275" customWidth="1"/>
    <col min="10" max="10" width="7.625" style="275" customWidth="1"/>
    <col min="11" max="11" width="6.625" style="275" hidden="1" customWidth="1"/>
    <col min="12" max="12" width="0.375" style="275" hidden="1" customWidth="1"/>
    <col min="13" max="13" width="7.125" style="275" hidden="1" customWidth="1"/>
    <col min="14" max="14" width="2.125" style="275" customWidth="1"/>
    <col min="15" max="15" width="8.875" style="275" customWidth="1"/>
    <col min="16" max="16" width="2.125" style="275" customWidth="1"/>
    <col min="17" max="17" width="6.625" style="275" customWidth="1"/>
    <col min="18" max="18" width="0.375" style="275" customWidth="1"/>
    <col min="19" max="19" width="7.125" style="275" customWidth="1"/>
    <col min="20" max="20" width="1.5" style="275" customWidth="1"/>
    <col min="21" max="21" width="8.875" style="275" customWidth="1"/>
    <col min="22" max="22" width="2.125" style="275" customWidth="1"/>
    <col min="23" max="23" width="6.125" style="275" customWidth="1"/>
    <col min="24" max="24" width="0.375" style="275" customWidth="1"/>
    <col min="25" max="25" width="7.125" style="275" customWidth="1"/>
    <col min="26" max="26" width="1.875" style="275" customWidth="1"/>
    <col min="27" max="27" width="8.875" style="275" customWidth="1"/>
    <col min="28" max="28" width="2.125" style="275" customWidth="1"/>
    <col min="29" max="29" width="6.125" style="275" customWidth="1"/>
    <col min="30" max="30" width="0.375" style="275" customWidth="1"/>
    <col min="31" max="31" width="7.125" style="275" customWidth="1"/>
    <col min="32" max="32" width="16.625" style="275" customWidth="1"/>
    <col min="33" max="16384" width="9" style="275"/>
  </cols>
  <sheetData>
    <row r="1" spans="1:32" ht="30" customHeight="1">
      <c r="E1" s="276" t="s">
        <v>0</v>
      </c>
      <c r="F1" s="277"/>
      <c r="G1" s="589"/>
      <c r="H1" s="589"/>
      <c r="I1" s="589"/>
      <c r="J1" s="589"/>
      <c r="K1" s="589"/>
      <c r="L1" s="630"/>
      <c r="M1" s="278" t="s">
        <v>1</v>
      </c>
      <c r="N1" s="472"/>
      <c r="O1" s="593" t="s">
        <v>83</v>
      </c>
      <c r="P1" s="593"/>
      <c r="Q1" s="593"/>
      <c r="R1" s="593"/>
      <c r="S1" s="593"/>
      <c r="T1" s="593"/>
      <c r="U1" s="593"/>
      <c r="V1" s="593"/>
      <c r="W1" s="594"/>
      <c r="X1" s="278" t="s">
        <v>2</v>
      </c>
      <c r="Y1" s="279"/>
      <c r="Z1" s="279"/>
      <c r="AA1" s="584"/>
      <c r="AB1" s="584"/>
      <c r="AC1" s="584"/>
      <c r="AD1" s="584"/>
      <c r="AE1" s="585"/>
      <c r="AF1" s="280" t="s">
        <v>3</v>
      </c>
    </row>
    <row r="2" spans="1:32" ht="30" customHeight="1">
      <c r="E2" s="281"/>
      <c r="F2" s="282"/>
      <c r="G2" s="590"/>
      <c r="H2" s="590"/>
      <c r="I2" s="590"/>
      <c r="J2" s="590"/>
      <c r="K2" s="590"/>
      <c r="L2" s="631"/>
      <c r="M2" s="278" t="s">
        <v>4</v>
      </c>
      <c r="N2" s="472"/>
      <c r="O2" s="593" t="s">
        <v>84</v>
      </c>
      <c r="P2" s="593"/>
      <c r="Q2" s="593"/>
      <c r="R2" s="593"/>
      <c r="S2" s="593"/>
      <c r="T2" s="593"/>
      <c r="U2" s="593"/>
      <c r="V2" s="593"/>
      <c r="W2" s="594"/>
      <c r="X2" s="278" t="s">
        <v>5</v>
      </c>
      <c r="Y2" s="279"/>
      <c r="Z2" s="279"/>
      <c r="AA2" s="636">
        <f>SUM(J39,M39,S39,Y39,AE39)</f>
        <v>0</v>
      </c>
      <c r="AB2" s="636"/>
      <c r="AC2" s="636"/>
      <c r="AD2" s="279"/>
      <c r="AE2" s="283" t="s">
        <v>6</v>
      </c>
      <c r="AF2" s="284"/>
    </row>
    <row r="3" spans="1:32" ht="24.95" customHeight="1" thickBot="1">
      <c r="F3" s="629" t="s">
        <v>57</v>
      </c>
      <c r="G3" s="629"/>
      <c r="H3" s="629"/>
      <c r="I3" s="285"/>
      <c r="J3" s="285"/>
      <c r="K3" s="379"/>
      <c r="L3" s="380"/>
      <c r="M3" s="379" t="s">
        <v>7</v>
      </c>
      <c r="N3" s="380"/>
      <c r="O3" s="381">
        <f>H39+Q39+W39+AC39</f>
        <v>39450</v>
      </c>
      <c r="Q3" s="288" t="s">
        <v>6</v>
      </c>
    </row>
    <row r="4" spans="1:32" ht="15.6" customHeight="1">
      <c r="E4" s="591" t="s">
        <v>8</v>
      </c>
      <c r="F4" s="592"/>
      <c r="G4" s="592"/>
      <c r="H4" s="592"/>
      <c r="I4" s="635"/>
      <c r="J4" s="289" t="s">
        <v>9</v>
      </c>
      <c r="K4" s="637" t="s">
        <v>10</v>
      </c>
      <c r="L4" s="634"/>
      <c r="M4" s="290" t="s">
        <v>9</v>
      </c>
      <c r="N4" s="632" t="s">
        <v>11</v>
      </c>
      <c r="O4" s="633"/>
      <c r="P4" s="633"/>
      <c r="Q4" s="633"/>
      <c r="R4" s="634"/>
      <c r="S4" s="290"/>
      <c r="T4" s="632" t="s">
        <v>12</v>
      </c>
      <c r="U4" s="633"/>
      <c r="V4" s="633"/>
      <c r="W4" s="633"/>
      <c r="X4" s="634"/>
      <c r="Y4" s="290" t="s">
        <v>9</v>
      </c>
      <c r="Z4" s="632" t="s">
        <v>13</v>
      </c>
      <c r="AA4" s="633"/>
      <c r="AB4" s="633"/>
      <c r="AC4" s="633"/>
      <c r="AD4" s="634"/>
      <c r="AE4" s="290" t="s">
        <v>9</v>
      </c>
      <c r="AF4" s="382" t="s">
        <v>40</v>
      </c>
    </row>
    <row r="5" spans="1:32" ht="13.7" customHeight="1">
      <c r="A5" s="275">
        <v>230140108101</v>
      </c>
      <c r="B5" s="275">
        <v>230140208201</v>
      </c>
      <c r="C5" s="292"/>
      <c r="D5" s="383">
        <v>230140408502</v>
      </c>
      <c r="E5" s="545" t="s">
        <v>440</v>
      </c>
      <c r="F5" s="252" t="s">
        <v>340</v>
      </c>
      <c r="G5" s="536" t="s">
        <v>420</v>
      </c>
      <c r="H5" s="207">
        <v>2400</v>
      </c>
      <c r="I5" s="261"/>
      <c r="J5" s="255"/>
      <c r="K5" s="256"/>
      <c r="L5" s="211"/>
      <c r="M5" s="212"/>
      <c r="N5" s="257"/>
      <c r="O5" s="385" t="s">
        <v>341</v>
      </c>
      <c r="P5" s="189" t="s">
        <v>105</v>
      </c>
      <c r="Q5" s="207">
        <v>550</v>
      </c>
      <c r="R5" s="211"/>
      <c r="S5" s="212"/>
      <c r="T5" s="213"/>
      <c r="U5" s="209"/>
      <c r="V5" s="214"/>
      <c r="W5" s="210"/>
      <c r="X5" s="211"/>
      <c r="Y5" s="212"/>
      <c r="Z5" s="213"/>
      <c r="AA5" s="209" t="s">
        <v>111</v>
      </c>
      <c r="AB5" s="214" t="s">
        <v>105</v>
      </c>
      <c r="AC5" s="210">
        <v>1100</v>
      </c>
      <c r="AD5" s="211"/>
      <c r="AE5" s="212"/>
      <c r="AF5" s="259" t="s">
        <v>42</v>
      </c>
    </row>
    <row r="6" spans="1:32" ht="13.7" customHeight="1">
      <c r="A6" s="275">
        <v>230140108102</v>
      </c>
      <c r="B6" s="275">
        <v>230140208202</v>
      </c>
      <c r="C6" s="292"/>
      <c r="D6" s="383">
        <v>230140408503</v>
      </c>
      <c r="E6" s="265"/>
      <c r="F6" s="252" t="s">
        <v>341</v>
      </c>
      <c r="G6" s="536" t="s">
        <v>420</v>
      </c>
      <c r="H6" s="207">
        <v>1500</v>
      </c>
      <c r="I6" s="261"/>
      <c r="J6" s="262"/>
      <c r="K6" s="256"/>
      <c r="L6" s="215"/>
      <c r="M6" s="216"/>
      <c r="N6" s="256"/>
      <c r="O6" s="206" t="s">
        <v>112</v>
      </c>
      <c r="P6" s="189" t="s">
        <v>105</v>
      </c>
      <c r="Q6" s="208">
        <v>400</v>
      </c>
      <c r="R6" s="215"/>
      <c r="S6" s="216"/>
      <c r="T6" s="217"/>
      <c r="U6" s="206"/>
      <c r="V6" s="182"/>
      <c r="W6" s="207"/>
      <c r="X6" s="215"/>
      <c r="Y6" s="216"/>
      <c r="Z6" s="217"/>
      <c r="AA6" s="206" t="s">
        <v>340</v>
      </c>
      <c r="AB6" s="182" t="s">
        <v>105</v>
      </c>
      <c r="AC6" s="208">
        <v>1050</v>
      </c>
      <c r="AD6" s="215"/>
      <c r="AE6" s="216"/>
      <c r="AF6" s="264" t="s">
        <v>58</v>
      </c>
    </row>
    <row r="7" spans="1:32" ht="13.7" customHeight="1">
      <c r="A7" s="275">
        <v>230140108103</v>
      </c>
      <c r="B7" s="275">
        <v>230140208203</v>
      </c>
      <c r="D7" s="383">
        <v>230140408504</v>
      </c>
      <c r="E7" s="265"/>
      <c r="F7" s="252" t="s">
        <v>342</v>
      </c>
      <c r="G7" s="536" t="s">
        <v>420</v>
      </c>
      <c r="H7" s="207">
        <v>900</v>
      </c>
      <c r="I7" s="261"/>
      <c r="J7" s="262"/>
      <c r="K7" s="256"/>
      <c r="L7" s="215"/>
      <c r="M7" s="216"/>
      <c r="N7" s="256"/>
      <c r="O7" s="206" t="s">
        <v>111</v>
      </c>
      <c r="P7" s="189" t="s">
        <v>105</v>
      </c>
      <c r="Q7" s="208">
        <v>300</v>
      </c>
      <c r="R7" s="215"/>
      <c r="S7" s="216"/>
      <c r="T7" s="217"/>
      <c r="U7" s="206"/>
      <c r="V7" s="182"/>
      <c r="W7" s="208"/>
      <c r="X7" s="215"/>
      <c r="Y7" s="216"/>
      <c r="Z7" s="217"/>
      <c r="AA7" s="206" t="s">
        <v>358</v>
      </c>
      <c r="AB7" s="182"/>
      <c r="AC7" s="208">
        <v>100</v>
      </c>
      <c r="AD7" s="215"/>
      <c r="AE7" s="216"/>
      <c r="AF7" s="417" t="s">
        <v>416</v>
      </c>
    </row>
    <row r="8" spans="1:32" ht="13.7" customHeight="1">
      <c r="A8" s="275">
        <v>230140108104</v>
      </c>
      <c r="B8" s="275">
        <v>230140208210</v>
      </c>
      <c r="D8" s="383">
        <v>230140408505</v>
      </c>
      <c r="E8" s="265"/>
      <c r="F8" s="540" t="s">
        <v>424</v>
      </c>
      <c r="G8" s="536" t="s">
        <v>420</v>
      </c>
      <c r="H8" s="207">
        <v>950</v>
      </c>
      <c r="I8" s="261"/>
      <c r="J8" s="262"/>
      <c r="K8" s="256"/>
      <c r="L8" s="215"/>
      <c r="M8" s="216"/>
      <c r="N8" s="256"/>
      <c r="O8" s="206"/>
      <c r="P8" s="189"/>
      <c r="Q8" s="208"/>
      <c r="R8" s="215"/>
      <c r="S8" s="216"/>
      <c r="T8" s="217"/>
      <c r="U8" s="206"/>
      <c r="V8" s="182"/>
      <c r="W8" s="208"/>
      <c r="X8" s="215"/>
      <c r="Y8" s="216"/>
      <c r="Z8" s="217"/>
      <c r="AA8" s="206" t="s">
        <v>359</v>
      </c>
      <c r="AB8" s="182" t="s">
        <v>105</v>
      </c>
      <c r="AC8" s="208">
        <v>600</v>
      </c>
      <c r="AD8" s="215"/>
      <c r="AE8" s="216"/>
      <c r="AF8" s="264"/>
    </row>
    <row r="9" spans="1:32" ht="13.7" customHeight="1">
      <c r="A9" s="275">
        <v>230140108105</v>
      </c>
      <c r="D9" s="383">
        <v>230140408506</v>
      </c>
      <c r="E9" s="265"/>
      <c r="F9" s="252" t="s">
        <v>343</v>
      </c>
      <c r="G9" s="182" t="s">
        <v>119</v>
      </c>
      <c r="H9" s="207">
        <v>1900</v>
      </c>
      <c r="I9" s="261"/>
      <c r="J9" s="262"/>
      <c r="K9" s="256"/>
      <c r="L9" s="215"/>
      <c r="M9" s="216"/>
      <c r="N9" s="256"/>
      <c r="O9" s="206"/>
      <c r="P9" s="189"/>
      <c r="Q9" s="208"/>
      <c r="R9" s="215"/>
      <c r="S9" s="216"/>
      <c r="T9" s="217"/>
      <c r="U9" s="206"/>
      <c r="V9" s="182"/>
      <c r="W9" s="208"/>
      <c r="X9" s="215"/>
      <c r="Y9" s="216"/>
      <c r="Z9" s="217"/>
      <c r="AA9" s="206"/>
      <c r="AB9" s="182"/>
      <c r="AC9" s="208"/>
      <c r="AD9" s="215"/>
      <c r="AE9" s="216"/>
      <c r="AF9" s="264"/>
    </row>
    <row r="10" spans="1:32" ht="13.7" customHeight="1">
      <c r="A10" s="275">
        <v>230140108106</v>
      </c>
      <c r="D10" s="383"/>
      <c r="E10" s="265"/>
      <c r="F10" s="252" t="s">
        <v>344</v>
      </c>
      <c r="G10" s="536" t="s">
        <v>420</v>
      </c>
      <c r="H10" s="207">
        <v>2600</v>
      </c>
      <c r="I10" s="261"/>
      <c r="J10" s="262"/>
      <c r="K10" s="256"/>
      <c r="L10" s="215"/>
      <c r="M10" s="216"/>
      <c r="N10" s="256"/>
      <c r="O10" s="206"/>
      <c r="P10" s="189"/>
      <c r="Q10" s="208"/>
      <c r="R10" s="215"/>
      <c r="S10" s="216"/>
      <c r="T10" s="217"/>
      <c r="U10" s="206"/>
      <c r="V10" s="182"/>
      <c r="W10" s="208"/>
      <c r="X10" s="215"/>
      <c r="Y10" s="216"/>
      <c r="Z10" s="217"/>
      <c r="AA10" s="206"/>
      <c r="AB10" s="182"/>
      <c r="AC10" s="208"/>
      <c r="AD10" s="215"/>
      <c r="AE10" s="216"/>
      <c r="AF10" s="264"/>
    </row>
    <row r="11" spans="1:32" ht="13.7" customHeight="1">
      <c r="A11" s="275">
        <v>230140108107</v>
      </c>
      <c r="D11" s="383"/>
      <c r="E11" s="529"/>
      <c r="F11" s="541" t="s">
        <v>345</v>
      </c>
      <c r="G11" s="536" t="s">
        <v>420</v>
      </c>
      <c r="H11" s="207">
        <v>2150</v>
      </c>
      <c r="I11" s="261"/>
      <c r="J11" s="262"/>
      <c r="K11" s="256"/>
      <c r="L11" s="215"/>
      <c r="M11" s="216"/>
      <c r="N11" s="256"/>
      <c r="O11" s="206"/>
      <c r="P11" s="189"/>
      <c r="Q11" s="208"/>
      <c r="R11" s="215"/>
      <c r="S11" s="216"/>
      <c r="T11" s="217"/>
      <c r="U11" s="269"/>
      <c r="V11" s="182"/>
      <c r="W11" s="208"/>
      <c r="X11" s="215"/>
      <c r="Y11" s="216"/>
      <c r="Z11" s="217"/>
      <c r="AA11" s="206"/>
      <c r="AB11" s="182"/>
      <c r="AC11" s="208"/>
      <c r="AD11" s="215"/>
      <c r="AE11" s="216"/>
      <c r="AF11" s="414"/>
    </row>
    <row r="12" spans="1:32" ht="13.7" customHeight="1">
      <c r="A12" s="275">
        <v>230140108110</v>
      </c>
      <c r="D12" s="383"/>
      <c r="E12" s="529"/>
      <c r="F12" s="541" t="s">
        <v>346</v>
      </c>
      <c r="G12" s="536" t="s">
        <v>420</v>
      </c>
      <c r="H12" s="207">
        <v>2900</v>
      </c>
      <c r="I12" s="261"/>
      <c r="J12" s="262"/>
      <c r="K12" s="256"/>
      <c r="L12" s="215"/>
      <c r="M12" s="216"/>
      <c r="N12" s="256"/>
      <c r="O12" s="206"/>
      <c r="P12" s="189"/>
      <c r="Q12" s="208"/>
      <c r="R12" s="215"/>
      <c r="S12" s="216"/>
      <c r="T12" s="217"/>
      <c r="U12" s="206"/>
      <c r="V12" s="182"/>
      <c r="W12" s="208"/>
      <c r="X12" s="215"/>
      <c r="Y12" s="216"/>
      <c r="Z12" s="217"/>
      <c r="AA12" s="206"/>
      <c r="AB12" s="182"/>
      <c r="AC12" s="208"/>
      <c r="AD12" s="215"/>
      <c r="AE12" s="216"/>
      <c r="AF12" s="414"/>
    </row>
    <row r="13" spans="1:32" ht="13.7" customHeight="1">
      <c r="A13" s="275">
        <v>230140108111</v>
      </c>
      <c r="C13" s="292"/>
      <c r="D13" s="383"/>
      <c r="E13" s="529"/>
      <c r="F13" s="541" t="s">
        <v>347</v>
      </c>
      <c r="G13" s="182" t="s">
        <v>119</v>
      </c>
      <c r="H13" s="207">
        <v>1150</v>
      </c>
      <c r="I13" s="261"/>
      <c r="J13" s="262"/>
      <c r="K13" s="256"/>
      <c r="L13" s="215"/>
      <c r="M13" s="216"/>
      <c r="N13" s="256"/>
      <c r="O13" s="206"/>
      <c r="P13" s="189"/>
      <c r="Q13" s="208"/>
      <c r="R13" s="215"/>
      <c r="S13" s="216"/>
      <c r="T13" s="217"/>
      <c r="U13" s="206"/>
      <c r="V13" s="182"/>
      <c r="W13" s="208"/>
      <c r="X13" s="215"/>
      <c r="Y13" s="216"/>
      <c r="Z13" s="454"/>
      <c r="AA13" s="206"/>
      <c r="AB13" s="182"/>
      <c r="AC13" s="208"/>
      <c r="AD13" s="215"/>
      <c r="AE13" s="216"/>
      <c r="AF13" s="414"/>
    </row>
    <row r="14" spans="1:32">
      <c r="A14" s="275">
        <v>230140108112</v>
      </c>
      <c r="D14" s="383"/>
      <c r="E14" s="529"/>
      <c r="F14" s="541" t="s">
        <v>348</v>
      </c>
      <c r="G14" s="539" t="s">
        <v>423</v>
      </c>
      <c r="H14" s="207">
        <v>1850</v>
      </c>
      <c r="I14" s="261"/>
      <c r="J14" s="262"/>
      <c r="K14" s="256"/>
      <c r="L14" s="215"/>
      <c r="M14" s="216"/>
      <c r="N14" s="256"/>
      <c r="O14" s="206"/>
      <c r="P14" s="189"/>
      <c r="Q14" s="208"/>
      <c r="R14" s="215"/>
      <c r="S14" s="216"/>
      <c r="T14" s="217"/>
      <c r="U14" s="206"/>
      <c r="V14" s="182"/>
      <c r="W14" s="208"/>
      <c r="X14" s="215"/>
      <c r="Y14" s="216"/>
      <c r="Z14" s="454"/>
      <c r="AA14" s="206"/>
      <c r="AB14" s="182"/>
      <c r="AC14" s="208"/>
      <c r="AD14" s="215"/>
      <c r="AE14" s="216"/>
      <c r="AF14" s="414"/>
    </row>
    <row r="15" spans="1:32" ht="13.7" customHeight="1">
      <c r="A15" s="275">
        <v>230140108113</v>
      </c>
      <c r="D15" s="383"/>
      <c r="E15" s="260" t="s">
        <v>63</v>
      </c>
      <c r="F15" s="541" t="s">
        <v>349</v>
      </c>
      <c r="G15" s="536" t="s">
        <v>420</v>
      </c>
      <c r="H15" s="207">
        <v>2100</v>
      </c>
      <c r="I15" s="261"/>
      <c r="J15" s="262"/>
      <c r="K15" s="256"/>
      <c r="L15" s="215"/>
      <c r="M15" s="216"/>
      <c r="N15" s="256"/>
      <c r="O15" s="206"/>
      <c r="P15" s="189"/>
      <c r="Q15" s="208"/>
      <c r="R15" s="215"/>
      <c r="S15" s="216"/>
      <c r="T15" s="217"/>
      <c r="U15" s="206"/>
      <c r="V15" s="182"/>
      <c r="W15" s="208"/>
      <c r="X15" s="215"/>
      <c r="Y15" s="216"/>
      <c r="Z15" s="454"/>
      <c r="AA15" s="206"/>
      <c r="AB15" s="182"/>
      <c r="AC15" s="208"/>
      <c r="AD15" s="215"/>
      <c r="AE15" s="216"/>
      <c r="AF15" s="496"/>
    </row>
    <row r="16" spans="1:32" ht="13.7" customHeight="1">
      <c r="A16" s="275">
        <v>230140108114</v>
      </c>
      <c r="D16" s="383"/>
      <c r="E16" s="529"/>
      <c r="F16" s="541" t="s">
        <v>350</v>
      </c>
      <c r="G16" s="536" t="s">
        <v>420</v>
      </c>
      <c r="H16" s="207">
        <v>1600</v>
      </c>
      <c r="I16" s="261"/>
      <c r="J16" s="262"/>
      <c r="K16" s="256"/>
      <c r="L16" s="215"/>
      <c r="M16" s="216"/>
      <c r="N16" s="256"/>
      <c r="O16" s="206"/>
      <c r="P16" s="189"/>
      <c r="Q16" s="208"/>
      <c r="R16" s="215"/>
      <c r="S16" s="216"/>
      <c r="T16" s="217"/>
      <c r="U16" s="206"/>
      <c r="V16" s="182"/>
      <c r="W16" s="208"/>
      <c r="X16" s="215"/>
      <c r="Y16" s="216"/>
      <c r="Z16" s="454"/>
      <c r="AA16" s="206"/>
      <c r="AB16" s="182"/>
      <c r="AC16" s="208"/>
      <c r="AD16" s="215"/>
      <c r="AE16" s="216"/>
      <c r="AF16" s="496" t="s">
        <v>494</v>
      </c>
    </row>
    <row r="17" spans="1:32" ht="13.7" customHeight="1">
      <c r="A17" s="275">
        <v>230140108115</v>
      </c>
      <c r="D17" s="383"/>
      <c r="E17" s="529"/>
      <c r="F17" s="541" t="s">
        <v>351</v>
      </c>
      <c r="G17" s="536" t="s">
        <v>420</v>
      </c>
      <c r="H17" s="207">
        <v>1400</v>
      </c>
      <c r="I17" s="261"/>
      <c r="J17" s="262"/>
      <c r="K17" s="256"/>
      <c r="L17" s="215"/>
      <c r="M17" s="216"/>
      <c r="N17" s="256"/>
      <c r="O17" s="206"/>
      <c r="P17" s="189"/>
      <c r="Q17" s="208"/>
      <c r="R17" s="215"/>
      <c r="S17" s="216"/>
      <c r="T17" s="217"/>
      <c r="U17" s="206"/>
      <c r="V17" s="182"/>
      <c r="W17" s="208"/>
      <c r="X17" s="215"/>
      <c r="Y17" s="216"/>
      <c r="Z17" s="454"/>
      <c r="AA17" s="206"/>
      <c r="AB17" s="182"/>
      <c r="AC17" s="208"/>
      <c r="AD17" s="215"/>
      <c r="AE17" s="216"/>
      <c r="AF17" s="502"/>
    </row>
    <row r="18" spans="1:32" ht="13.7" customHeight="1">
      <c r="A18" s="275">
        <v>230140108116</v>
      </c>
      <c r="D18" s="383"/>
      <c r="E18" s="529"/>
      <c r="F18" s="541" t="s">
        <v>352</v>
      </c>
      <c r="G18" s="536" t="s">
        <v>420</v>
      </c>
      <c r="H18" s="207">
        <v>1900</v>
      </c>
      <c r="I18" s="261"/>
      <c r="J18" s="262"/>
      <c r="K18" s="256"/>
      <c r="L18" s="215"/>
      <c r="M18" s="216"/>
      <c r="N18" s="256"/>
      <c r="O18" s="206"/>
      <c r="P18" s="189"/>
      <c r="Q18" s="208"/>
      <c r="R18" s="215"/>
      <c r="S18" s="216"/>
      <c r="T18" s="217"/>
      <c r="U18" s="206"/>
      <c r="V18" s="182"/>
      <c r="W18" s="208"/>
      <c r="X18" s="215"/>
      <c r="Y18" s="216"/>
      <c r="Z18" s="454"/>
      <c r="AA18" s="206"/>
      <c r="AB18" s="182"/>
      <c r="AC18" s="208"/>
      <c r="AD18" s="215"/>
      <c r="AE18" s="216"/>
      <c r="AF18" s="496" t="s">
        <v>495</v>
      </c>
    </row>
    <row r="19" spans="1:32" ht="13.7" customHeight="1">
      <c r="A19" s="275">
        <v>230140108117</v>
      </c>
      <c r="D19" s="383"/>
      <c r="E19" s="260"/>
      <c r="F19" s="541" t="s">
        <v>353</v>
      </c>
      <c r="G19" s="536" t="s">
        <v>420</v>
      </c>
      <c r="H19" s="207">
        <v>1550</v>
      </c>
      <c r="I19" s="261"/>
      <c r="J19" s="262"/>
      <c r="K19" s="256"/>
      <c r="L19" s="215"/>
      <c r="M19" s="216"/>
      <c r="N19" s="256"/>
      <c r="O19" s="206"/>
      <c r="P19" s="189"/>
      <c r="Q19" s="208"/>
      <c r="R19" s="215"/>
      <c r="S19" s="216"/>
      <c r="T19" s="217"/>
      <c r="U19" s="206"/>
      <c r="V19" s="182"/>
      <c r="W19" s="208"/>
      <c r="X19" s="215"/>
      <c r="Y19" s="216"/>
      <c r="Z19" s="454"/>
      <c r="AA19" s="206"/>
      <c r="AB19" s="182"/>
      <c r="AC19" s="208"/>
      <c r="AD19" s="215"/>
      <c r="AE19" s="216"/>
      <c r="AF19" s="414"/>
    </row>
    <row r="20" spans="1:32" ht="13.7" customHeight="1">
      <c r="A20" s="275">
        <v>230140108118</v>
      </c>
      <c r="D20" s="383"/>
      <c r="E20" s="260" t="s">
        <v>67</v>
      </c>
      <c r="F20" s="541" t="s">
        <v>112</v>
      </c>
      <c r="G20" s="536" t="s">
        <v>420</v>
      </c>
      <c r="H20" s="207">
        <v>1550</v>
      </c>
      <c r="I20" s="261"/>
      <c r="J20" s="262"/>
      <c r="K20" s="256"/>
      <c r="L20" s="215"/>
      <c r="M20" s="216"/>
      <c r="N20" s="256"/>
      <c r="O20" s="206"/>
      <c r="P20" s="189"/>
      <c r="Q20" s="208"/>
      <c r="R20" s="215"/>
      <c r="S20" s="216"/>
      <c r="T20" s="217"/>
      <c r="U20" s="206"/>
      <c r="V20" s="182"/>
      <c r="W20" s="208"/>
      <c r="X20" s="215"/>
      <c r="Y20" s="216"/>
      <c r="Z20" s="454"/>
      <c r="AA20" s="206"/>
      <c r="AB20" s="182"/>
      <c r="AC20" s="208"/>
      <c r="AD20" s="215"/>
      <c r="AE20" s="216"/>
      <c r="AF20" s="497"/>
    </row>
    <row r="21" spans="1:32" ht="13.7" customHeight="1">
      <c r="A21" s="275">
        <v>230140108119</v>
      </c>
      <c r="D21" s="383"/>
      <c r="E21" s="260" t="s">
        <v>68</v>
      </c>
      <c r="F21" s="541" t="s">
        <v>354</v>
      </c>
      <c r="G21" s="536" t="s">
        <v>423</v>
      </c>
      <c r="H21" s="207">
        <v>1850</v>
      </c>
      <c r="I21" s="261"/>
      <c r="J21" s="262"/>
      <c r="K21" s="256"/>
      <c r="L21" s="215"/>
      <c r="M21" s="216"/>
      <c r="N21" s="256"/>
      <c r="O21" s="206"/>
      <c r="P21" s="189"/>
      <c r="Q21" s="208"/>
      <c r="R21" s="215"/>
      <c r="S21" s="216"/>
      <c r="T21" s="217"/>
      <c r="U21" s="206"/>
      <c r="V21" s="182"/>
      <c r="W21" s="208"/>
      <c r="X21" s="215"/>
      <c r="Y21" s="216"/>
      <c r="Z21" s="454"/>
      <c r="AA21" s="206"/>
      <c r="AB21" s="182"/>
      <c r="AC21" s="208"/>
      <c r="AD21" s="215"/>
      <c r="AE21" s="216"/>
      <c r="AF21" s="497"/>
    </row>
    <row r="22" spans="1:32" ht="13.7" customHeight="1">
      <c r="A22" s="275">
        <v>230140108120</v>
      </c>
      <c r="D22" s="383"/>
      <c r="E22" s="529"/>
      <c r="F22" s="541" t="s">
        <v>355</v>
      </c>
      <c r="G22" s="536" t="s">
        <v>420</v>
      </c>
      <c r="H22" s="207">
        <v>1300</v>
      </c>
      <c r="I22" s="261"/>
      <c r="J22" s="262"/>
      <c r="K22" s="256"/>
      <c r="L22" s="215"/>
      <c r="M22" s="216"/>
      <c r="N22" s="256"/>
      <c r="O22" s="206"/>
      <c r="P22" s="189"/>
      <c r="Q22" s="208"/>
      <c r="R22" s="215"/>
      <c r="S22" s="216"/>
      <c r="T22" s="217"/>
      <c r="U22" s="206"/>
      <c r="V22" s="182"/>
      <c r="W22" s="208"/>
      <c r="X22" s="215"/>
      <c r="Y22" s="216"/>
      <c r="Z22" s="454"/>
      <c r="AA22" s="206"/>
      <c r="AB22" s="182"/>
      <c r="AC22" s="208"/>
      <c r="AD22" s="215"/>
      <c r="AE22" s="216"/>
      <c r="AF22" s="497"/>
    </row>
    <row r="23" spans="1:32" ht="13.7" customHeight="1">
      <c r="A23" s="275">
        <v>230140108121</v>
      </c>
      <c r="D23" s="383"/>
      <c r="E23" s="529"/>
      <c r="F23" s="269" t="s">
        <v>497</v>
      </c>
      <c r="G23" s="536" t="s">
        <v>420</v>
      </c>
      <c r="H23" s="207">
        <v>2050</v>
      </c>
      <c r="I23" s="261"/>
      <c r="J23" s="262"/>
      <c r="K23" s="256"/>
      <c r="L23" s="215"/>
      <c r="M23" s="216"/>
      <c r="N23" s="256"/>
      <c r="O23" s="206"/>
      <c r="P23" s="189"/>
      <c r="Q23" s="208"/>
      <c r="R23" s="215"/>
      <c r="S23" s="216"/>
      <c r="T23" s="217"/>
      <c r="U23" s="206"/>
      <c r="V23" s="182"/>
      <c r="W23" s="208"/>
      <c r="X23" s="215"/>
      <c r="Y23" s="216"/>
      <c r="Z23" s="454"/>
      <c r="AA23" s="206"/>
      <c r="AB23" s="182"/>
      <c r="AC23" s="208"/>
      <c r="AD23" s="215"/>
      <c r="AE23" s="216"/>
      <c r="AF23" s="497"/>
    </row>
    <row r="24" spans="1:32" ht="13.7" customHeight="1">
      <c r="A24" s="275">
        <v>230140108122</v>
      </c>
      <c r="D24" s="383"/>
      <c r="E24" s="529"/>
      <c r="F24" s="269" t="s">
        <v>356</v>
      </c>
      <c r="G24" s="536" t="s">
        <v>420</v>
      </c>
      <c r="H24" s="207">
        <v>850</v>
      </c>
      <c r="I24" s="261"/>
      <c r="J24" s="262"/>
      <c r="K24" s="256"/>
      <c r="L24" s="215"/>
      <c r="M24" s="216"/>
      <c r="N24" s="256"/>
      <c r="O24" s="206"/>
      <c r="P24" s="189"/>
      <c r="Q24" s="208"/>
      <c r="R24" s="215"/>
      <c r="S24" s="216"/>
      <c r="T24" s="217"/>
      <c r="U24" s="206"/>
      <c r="V24" s="182"/>
      <c r="W24" s="208"/>
      <c r="X24" s="215"/>
      <c r="Y24" s="216"/>
      <c r="Z24" s="454"/>
      <c r="AA24" s="206"/>
      <c r="AB24" s="182"/>
      <c r="AC24" s="208"/>
      <c r="AD24" s="215"/>
      <c r="AE24" s="216"/>
      <c r="AF24" s="484"/>
    </row>
    <row r="25" spans="1:32" ht="13.7" customHeight="1">
      <c r="A25" s="275">
        <v>230140108130</v>
      </c>
      <c r="D25" s="383"/>
      <c r="E25" s="529"/>
      <c r="F25" s="551" t="s">
        <v>357</v>
      </c>
      <c r="G25" s="536" t="s">
        <v>420</v>
      </c>
      <c r="H25" s="207">
        <v>900</v>
      </c>
      <c r="I25" s="261"/>
      <c r="J25" s="262"/>
      <c r="K25" s="256"/>
      <c r="L25" s="215"/>
      <c r="M25" s="216"/>
      <c r="N25" s="256"/>
      <c r="O25" s="206"/>
      <c r="P25" s="189"/>
      <c r="Q25" s="208"/>
      <c r="R25" s="215"/>
      <c r="S25" s="216"/>
      <c r="T25" s="217"/>
      <c r="U25" s="206"/>
      <c r="V25" s="182"/>
      <c r="W25" s="208"/>
      <c r="X25" s="215"/>
      <c r="Y25" s="216"/>
      <c r="Z25" s="454"/>
      <c r="AA25" s="206"/>
      <c r="AB25" s="182"/>
      <c r="AC25" s="208"/>
      <c r="AD25" s="215"/>
      <c r="AE25" s="216"/>
      <c r="AF25" s="495" t="s">
        <v>441</v>
      </c>
    </row>
    <row r="26" spans="1:32" ht="13.7" customHeight="1">
      <c r="A26" s="275">
        <v>230140108131</v>
      </c>
      <c r="D26" s="383"/>
      <c r="E26" s="529"/>
      <c r="F26" s="541"/>
      <c r="G26" s="536"/>
      <c r="H26" s="207"/>
      <c r="I26" s="261"/>
      <c r="J26" s="262"/>
      <c r="K26" s="256"/>
      <c r="L26" s="215"/>
      <c r="M26" s="216"/>
      <c r="N26" s="256"/>
      <c r="O26" s="206"/>
      <c r="P26" s="189"/>
      <c r="Q26" s="208"/>
      <c r="R26" s="215"/>
      <c r="S26" s="216"/>
      <c r="T26" s="217"/>
      <c r="U26" s="206"/>
      <c r="V26" s="182"/>
      <c r="W26" s="208"/>
      <c r="X26" s="215"/>
      <c r="Y26" s="216"/>
      <c r="Z26" s="454"/>
      <c r="AA26" s="206"/>
      <c r="AB26" s="182"/>
      <c r="AC26" s="208"/>
      <c r="AD26" s="215"/>
      <c r="AE26" s="216"/>
      <c r="AF26" s="522" t="s">
        <v>461</v>
      </c>
    </row>
    <row r="27" spans="1:32" ht="13.7" customHeight="1">
      <c r="A27" s="275">
        <v>230140108132</v>
      </c>
      <c r="D27" s="383"/>
      <c r="E27" s="529"/>
      <c r="F27" s="541"/>
      <c r="G27" s="536"/>
      <c r="H27" s="207"/>
      <c r="I27" s="261"/>
      <c r="J27" s="262">
        <v>0</v>
      </c>
      <c r="K27" s="256"/>
      <c r="L27" s="215"/>
      <c r="M27" s="216"/>
      <c r="N27" s="256"/>
      <c r="O27" s="206"/>
      <c r="P27" s="189"/>
      <c r="Q27" s="208"/>
      <c r="R27" s="215"/>
      <c r="S27" s="216"/>
      <c r="T27" s="217"/>
      <c r="U27" s="206"/>
      <c r="V27" s="182"/>
      <c r="W27" s="208"/>
      <c r="X27" s="215"/>
      <c r="Y27" s="216"/>
      <c r="Z27" s="454"/>
      <c r="AA27" s="206"/>
      <c r="AB27" s="182"/>
      <c r="AC27" s="208"/>
      <c r="AD27" s="215"/>
      <c r="AE27" s="216"/>
      <c r="AF27" s="496"/>
    </row>
    <row r="28" spans="1:32" ht="13.7" customHeight="1">
      <c r="A28" s="275">
        <v>230140108133</v>
      </c>
      <c r="D28" s="383"/>
      <c r="E28" s="529"/>
      <c r="F28" s="541"/>
      <c r="G28" s="536"/>
      <c r="H28" s="207"/>
      <c r="I28" s="261"/>
      <c r="J28" s="262"/>
      <c r="K28" s="256"/>
      <c r="L28" s="215"/>
      <c r="M28" s="216"/>
      <c r="N28" s="256"/>
      <c r="O28" s="206"/>
      <c r="P28" s="189"/>
      <c r="Q28" s="208"/>
      <c r="R28" s="215"/>
      <c r="S28" s="216"/>
      <c r="T28" s="217"/>
      <c r="U28" s="206"/>
      <c r="V28" s="182"/>
      <c r="W28" s="208"/>
      <c r="X28" s="215"/>
      <c r="Y28" s="216"/>
      <c r="Z28" s="454"/>
      <c r="AA28" s="206"/>
      <c r="AB28" s="182"/>
      <c r="AC28" s="208"/>
      <c r="AD28" s="215"/>
      <c r="AE28" s="216"/>
      <c r="AF28" s="414"/>
    </row>
    <row r="29" spans="1:32" ht="13.7" customHeight="1">
      <c r="A29" s="275">
        <v>230140108134</v>
      </c>
      <c r="D29" s="383"/>
      <c r="E29" s="265"/>
      <c r="F29" s="526"/>
      <c r="G29" s="536"/>
      <c r="H29" s="207"/>
      <c r="I29" s="261"/>
      <c r="J29" s="262"/>
      <c r="K29" s="256"/>
      <c r="L29" s="215"/>
      <c r="M29" s="216"/>
      <c r="N29" s="256"/>
      <c r="O29" s="206"/>
      <c r="P29" s="189"/>
      <c r="Q29" s="208"/>
      <c r="R29" s="215"/>
      <c r="S29" s="216"/>
      <c r="T29" s="217"/>
      <c r="U29" s="206"/>
      <c r="V29" s="182"/>
      <c r="W29" s="208"/>
      <c r="X29" s="215"/>
      <c r="Y29" s="216"/>
      <c r="Z29" s="454"/>
      <c r="AA29" s="206"/>
      <c r="AB29" s="182"/>
      <c r="AC29" s="208"/>
      <c r="AD29" s="215"/>
      <c r="AE29" s="216"/>
      <c r="AF29" s="414"/>
    </row>
    <row r="30" spans="1:32" ht="13.7" customHeight="1">
      <c r="A30" s="275">
        <v>230140108135</v>
      </c>
      <c r="D30" s="383"/>
      <c r="F30" s="541"/>
      <c r="G30" s="182"/>
      <c r="H30" s="207"/>
      <c r="I30" s="261"/>
      <c r="J30" s="262"/>
      <c r="K30" s="256"/>
      <c r="L30" s="215"/>
      <c r="M30" s="216"/>
      <c r="N30" s="256"/>
      <c r="O30" s="206"/>
      <c r="P30" s="189"/>
      <c r="Q30" s="208"/>
      <c r="R30" s="215"/>
      <c r="S30" s="216"/>
      <c r="T30" s="217"/>
      <c r="U30" s="206"/>
      <c r="V30" s="182"/>
      <c r="W30" s="208"/>
      <c r="X30" s="215"/>
      <c r="Y30" s="216"/>
      <c r="Z30" s="454"/>
      <c r="AA30" s="206"/>
      <c r="AB30" s="182"/>
      <c r="AC30" s="208"/>
      <c r="AD30" s="215"/>
      <c r="AE30" s="216"/>
      <c r="AF30" s="414"/>
    </row>
    <row r="31" spans="1:32" ht="13.7" customHeight="1">
      <c r="A31" s="275">
        <v>230140108136</v>
      </c>
      <c r="D31" s="383"/>
      <c r="E31" s="265"/>
      <c r="F31" s="526"/>
      <c r="G31" s="182"/>
      <c r="H31" s="207"/>
      <c r="I31" s="261"/>
      <c r="J31" s="262"/>
      <c r="K31" s="256"/>
      <c r="L31" s="215"/>
      <c r="M31" s="216"/>
      <c r="N31" s="256"/>
      <c r="O31" s="206"/>
      <c r="P31" s="189"/>
      <c r="Q31" s="208"/>
      <c r="R31" s="215"/>
      <c r="S31" s="216"/>
      <c r="T31" s="217"/>
      <c r="U31" s="385"/>
      <c r="V31" s="182"/>
      <c r="W31" s="208"/>
      <c r="X31" s="215"/>
      <c r="Y31" s="216"/>
      <c r="Z31" s="454"/>
      <c r="AA31" s="206"/>
      <c r="AB31" s="182"/>
      <c r="AC31" s="208"/>
      <c r="AD31" s="215"/>
      <c r="AE31" s="216"/>
      <c r="AF31" s="414"/>
    </row>
    <row r="32" spans="1:32" ht="13.7" customHeight="1">
      <c r="A32" s="275">
        <v>230140108137</v>
      </c>
      <c r="D32" s="383"/>
      <c r="E32" s="265"/>
      <c r="F32" s="520"/>
      <c r="G32" s="182"/>
      <c r="H32" s="207"/>
      <c r="I32" s="261"/>
      <c r="J32" s="262"/>
      <c r="K32" s="256"/>
      <c r="L32" s="215"/>
      <c r="M32" s="216"/>
      <c r="N32" s="256"/>
      <c r="O32" s="206"/>
      <c r="P32" s="189"/>
      <c r="Q32" s="208"/>
      <c r="R32" s="215"/>
      <c r="S32" s="216"/>
      <c r="T32" s="217"/>
      <c r="U32" s="385"/>
      <c r="V32" s="182"/>
      <c r="W32" s="208"/>
      <c r="X32" s="215"/>
      <c r="Y32" s="216"/>
      <c r="Z32" s="454"/>
      <c r="AA32" s="206"/>
      <c r="AB32" s="182"/>
      <c r="AC32" s="208"/>
      <c r="AD32" s="215"/>
      <c r="AE32" s="216"/>
      <c r="AF32" s="414"/>
    </row>
    <row r="33" spans="1:32" ht="13.7" customHeight="1">
      <c r="A33" s="275">
        <v>230140108138</v>
      </c>
      <c r="D33" s="383"/>
      <c r="E33" s="265"/>
      <c r="F33" s="252"/>
      <c r="G33" s="182"/>
      <c r="H33" s="207"/>
      <c r="I33" s="261"/>
      <c r="J33" s="262"/>
      <c r="K33" s="256"/>
      <c r="L33" s="215"/>
      <c r="M33" s="216"/>
      <c r="N33" s="256"/>
      <c r="O33" s="206"/>
      <c r="P33" s="189"/>
      <c r="Q33" s="208"/>
      <c r="R33" s="215"/>
      <c r="S33" s="216"/>
      <c r="T33" s="217"/>
      <c r="U33" s="206"/>
      <c r="V33" s="182"/>
      <c r="W33" s="208"/>
      <c r="X33" s="215"/>
      <c r="Y33" s="216"/>
      <c r="Z33" s="454"/>
      <c r="AA33" s="206"/>
      <c r="AB33" s="182"/>
      <c r="AC33" s="208"/>
      <c r="AD33" s="215"/>
      <c r="AE33" s="216"/>
      <c r="AF33" s="414"/>
    </row>
    <row r="34" spans="1:32" ht="13.7" customHeight="1">
      <c r="E34" s="260"/>
      <c r="F34" s="252"/>
      <c r="G34" s="189"/>
      <c r="H34" s="207"/>
      <c r="I34" s="261"/>
      <c r="J34" s="262"/>
      <c r="K34" s="256"/>
      <c r="L34" s="215"/>
      <c r="M34" s="216"/>
      <c r="N34" s="217"/>
      <c r="O34" s="206"/>
      <c r="P34" s="189"/>
      <c r="Q34" s="208"/>
      <c r="R34" s="215"/>
      <c r="S34" s="216"/>
      <c r="T34" s="217"/>
      <c r="U34" s="206"/>
      <c r="V34" s="182"/>
      <c r="W34" s="208"/>
      <c r="X34" s="215"/>
      <c r="Y34" s="216"/>
      <c r="Z34" s="454"/>
      <c r="AA34" s="206"/>
      <c r="AB34" s="182"/>
      <c r="AC34" s="208"/>
      <c r="AD34" s="215"/>
      <c r="AE34" s="216"/>
      <c r="AF34" s="494"/>
    </row>
    <row r="35" spans="1:32" ht="13.7" customHeight="1">
      <c r="E35" s="451"/>
      <c r="F35" s="433"/>
      <c r="G35" s="434"/>
      <c r="H35" s="466"/>
      <c r="I35" s="435"/>
      <c r="J35" s="262"/>
      <c r="K35" s="444"/>
      <c r="L35" s="445"/>
      <c r="M35" s="216"/>
      <c r="N35" s="446"/>
      <c r="O35" s="447"/>
      <c r="P35" s="434"/>
      <c r="Q35" s="448"/>
      <c r="R35" s="445"/>
      <c r="S35" s="216"/>
      <c r="T35" s="446"/>
      <c r="U35" s="447"/>
      <c r="V35" s="436"/>
      <c r="W35" s="448"/>
      <c r="X35" s="445"/>
      <c r="Y35" s="216"/>
      <c r="Z35" s="455"/>
      <c r="AA35" s="447"/>
      <c r="AB35" s="436"/>
      <c r="AC35" s="448"/>
      <c r="AD35" s="445"/>
      <c r="AE35" s="216"/>
      <c r="AF35" s="494"/>
    </row>
    <row r="36" spans="1:32" ht="13.7" customHeight="1">
      <c r="D36" s="383"/>
      <c r="E36" s="265"/>
      <c r="F36" s="252"/>
      <c r="G36" s="182"/>
      <c r="H36" s="207"/>
      <c r="I36" s="261"/>
      <c r="J36" s="262"/>
      <c r="K36" s="256"/>
      <c r="L36" s="215"/>
      <c r="M36" s="216"/>
      <c r="N36" s="256"/>
      <c r="O36" s="206"/>
      <c r="P36" s="189"/>
      <c r="Q36" s="208"/>
      <c r="R36" s="215"/>
      <c r="S36" s="216"/>
      <c r="T36" s="217"/>
      <c r="U36" s="206"/>
      <c r="V36" s="182"/>
      <c r="W36" s="208"/>
      <c r="X36" s="215"/>
      <c r="Y36" s="216"/>
      <c r="Z36" s="217"/>
      <c r="AA36" s="206"/>
      <c r="AB36" s="182"/>
      <c r="AC36" s="208"/>
      <c r="AD36" s="215"/>
      <c r="AE36" s="216"/>
      <c r="AF36" s="414"/>
    </row>
    <row r="37" spans="1:32" ht="13.7" customHeight="1">
      <c r="E37" s="451"/>
      <c r="F37" s="433"/>
      <c r="G37" s="434"/>
      <c r="H37" s="466"/>
      <c r="I37" s="435"/>
      <c r="J37" s="262"/>
      <c r="K37" s="444"/>
      <c r="L37" s="445"/>
      <c r="M37" s="216"/>
      <c r="N37" s="446"/>
      <c r="O37" s="447"/>
      <c r="P37" s="434"/>
      <c r="Q37" s="448"/>
      <c r="R37" s="445"/>
      <c r="S37" s="216"/>
      <c r="T37" s="446"/>
      <c r="U37" s="447"/>
      <c r="V37" s="436"/>
      <c r="W37" s="448"/>
      <c r="X37" s="445"/>
      <c r="Y37" s="216"/>
      <c r="Z37" s="455"/>
      <c r="AA37" s="447"/>
      <c r="AB37" s="436"/>
      <c r="AC37" s="448"/>
      <c r="AD37" s="445"/>
      <c r="AE37" s="216"/>
      <c r="AF37" s="494"/>
    </row>
    <row r="38" spans="1:32" ht="13.7" customHeight="1">
      <c r="E38" s="452"/>
      <c r="F38" s="391"/>
      <c r="G38" s="392"/>
      <c r="H38" s="464"/>
      <c r="I38" s="393"/>
      <c r="J38" s="326"/>
      <c r="K38" s="394"/>
      <c r="L38" s="395"/>
      <c r="M38" s="303"/>
      <c r="N38" s="396"/>
      <c r="O38" s="397"/>
      <c r="P38" s="392"/>
      <c r="Q38" s="398"/>
      <c r="R38" s="395"/>
      <c r="S38" s="303"/>
      <c r="T38" s="396"/>
      <c r="U38" s="397"/>
      <c r="V38" s="183"/>
      <c r="W38" s="398"/>
      <c r="X38" s="395"/>
      <c r="Y38" s="303"/>
      <c r="Z38" s="456"/>
      <c r="AA38" s="397"/>
      <c r="AB38" s="183"/>
      <c r="AC38" s="398"/>
      <c r="AD38" s="395"/>
      <c r="AE38" s="303"/>
      <c r="AF38" s="414"/>
    </row>
    <row r="39" spans="1:32" s="403" customFormat="1" ht="13.7" customHeight="1" thickBot="1">
      <c r="E39" s="453"/>
      <c r="F39" s="555" t="s">
        <v>498</v>
      </c>
      <c r="G39" s="305"/>
      <c r="H39" s="457">
        <f>SUM(H5:H38)</f>
        <v>35350</v>
      </c>
      <c r="I39" s="400"/>
      <c r="J39" s="306">
        <f>SUM(J5:J38)</f>
        <v>0</v>
      </c>
      <c r="K39" s="401"/>
      <c r="L39" s="313"/>
      <c r="M39" s="312">
        <f>SUM(M5:M38)</f>
        <v>0</v>
      </c>
      <c r="N39" s="332"/>
      <c r="O39" s="523" t="s">
        <v>398</v>
      </c>
      <c r="P39" s="309"/>
      <c r="Q39" s="310">
        <f>SUM(Q5:Q38)</f>
        <v>1250</v>
      </c>
      <c r="R39" s="311"/>
      <c r="S39" s="331">
        <f>SUM(S5:S38)</f>
        <v>0</v>
      </c>
      <c r="T39" s="332"/>
      <c r="U39" s="308"/>
      <c r="V39" s="309"/>
      <c r="W39" s="310">
        <f>SUM(W5:W38)</f>
        <v>0</v>
      </c>
      <c r="X39" s="311"/>
      <c r="Y39" s="331">
        <f>SUM(Y5:Y38)</f>
        <v>0</v>
      </c>
      <c r="Z39" s="332"/>
      <c r="AA39" s="308" t="s">
        <v>371</v>
      </c>
      <c r="AB39" s="309"/>
      <c r="AC39" s="310">
        <f>SUM(AC5:AC38)</f>
        <v>2850</v>
      </c>
      <c r="AD39" s="311"/>
      <c r="AE39" s="331">
        <f>SUM(AE5:AE38)</f>
        <v>0</v>
      </c>
      <c r="AF39" s="416"/>
    </row>
    <row r="40" spans="1:32" s="184" customFormat="1">
      <c r="F40" s="334"/>
      <c r="G40" s="335"/>
      <c r="H40" s="334"/>
      <c r="K40" s="274"/>
      <c r="AF40" s="506">
        <f>表紙!Y22</f>
        <v>45413</v>
      </c>
    </row>
  </sheetData>
  <sheetProtection formatCells="0"/>
  <customSheetViews>
    <customSheetView guid="{39CC32B7-D19B-4C38-8259-EC3E63D8F598}" showPageBreaks="1" zeroValues="0" printArea="1">
      <selection activeCell="C22" sqref="C22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1"/>
      <headerFooter alignWithMargins="0"/>
    </customSheetView>
    <customSheetView guid="{B0C08A05-CCD1-4A6A-ADA7-3323F63F237C}" showPageBreaks="1" zeroValues="0" printArea="1" hiddenColumns="1">
      <selection activeCell="AA39" sqref="AA39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2"/>
      <headerFooter alignWithMargins="0"/>
    </customSheetView>
    <customSheetView guid="{343ED13A-14B4-4643-81FD-CCCF86954CFE}" showPageBreaks="1" zeroValues="0" printArea="1" hiddenColumns="1">
      <selection activeCell="AF8" sqref="AF8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3"/>
      <headerFooter alignWithMargins="0"/>
    </customSheetView>
    <customSheetView guid="{ECD6A8B0-7E0E-471F-9988-0B75A55ED58B}" showPageBreaks="1" zeroValues="0" printArea="1" hiddenColumns="1">
      <selection activeCell="F14" sqref="F1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4"/>
      <headerFooter alignWithMargins="0"/>
    </customSheetView>
    <customSheetView guid="{4683B00D-FB7F-428F-89E4-512802998BB6}" showPageBreaks="1" zeroValues="0" printArea="1" hiddenColumns="1">
      <selection activeCell="Q5" sqref="Q5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5"/>
      <headerFooter alignWithMargins="0"/>
    </customSheetView>
  </customSheetViews>
  <mergeCells count="11">
    <mergeCell ref="Z4:AD4"/>
    <mergeCell ref="AA1:AE1"/>
    <mergeCell ref="AA2:AC2"/>
    <mergeCell ref="G1:L2"/>
    <mergeCell ref="E4:I4"/>
    <mergeCell ref="K4:L4"/>
    <mergeCell ref="N4:R4"/>
    <mergeCell ref="F3:H3"/>
    <mergeCell ref="O1:W1"/>
    <mergeCell ref="O2:W2"/>
    <mergeCell ref="T4:X4"/>
  </mergeCells>
  <phoneticPr fontId="2"/>
  <conditionalFormatting sqref="G36 G9 G14 G16 G26 G30:G33">
    <cfRule type="cellIs" dxfId="102" priority="104" operator="notEqual">
      <formula>#REF!</formula>
    </cfRule>
  </conditionalFormatting>
  <conditionalFormatting sqref="G5">
    <cfRule type="cellIs" dxfId="101" priority="103" operator="notEqual">
      <formula>#REF!</formula>
    </cfRule>
  </conditionalFormatting>
  <conditionalFormatting sqref="G7:G8">
    <cfRule type="cellIs" dxfId="100" priority="102" operator="notEqual">
      <formula>#REF!</formula>
    </cfRule>
  </conditionalFormatting>
  <conditionalFormatting sqref="G10">
    <cfRule type="cellIs" dxfId="99" priority="101" operator="notEqual">
      <formula>#REF!</formula>
    </cfRule>
  </conditionalFormatting>
  <conditionalFormatting sqref="G11">
    <cfRule type="cellIs" dxfId="98" priority="100" operator="notEqual">
      <formula>#REF!</formula>
    </cfRule>
  </conditionalFormatting>
  <conditionalFormatting sqref="G13">
    <cfRule type="cellIs" dxfId="97" priority="99" operator="notEqual">
      <formula>#REF!</formula>
    </cfRule>
  </conditionalFormatting>
  <conditionalFormatting sqref="G15">
    <cfRule type="cellIs" dxfId="96" priority="98" operator="notEqual">
      <formula>#REF!</formula>
    </cfRule>
  </conditionalFormatting>
  <conditionalFormatting sqref="G17">
    <cfRule type="cellIs" dxfId="95" priority="97" operator="notEqual">
      <formula>#REF!</formula>
    </cfRule>
  </conditionalFormatting>
  <conditionalFormatting sqref="G17">
    <cfRule type="cellIs" dxfId="94" priority="96" operator="notEqual">
      <formula>#REF!</formula>
    </cfRule>
  </conditionalFormatting>
  <conditionalFormatting sqref="G15:G20">
    <cfRule type="cellIs" dxfId="93" priority="95" operator="notEqual">
      <formula>#REF!</formula>
    </cfRule>
  </conditionalFormatting>
  <conditionalFormatting sqref="G22">
    <cfRule type="cellIs" dxfId="92" priority="94" operator="notEqual">
      <formula>#REF!</formula>
    </cfRule>
  </conditionalFormatting>
  <conditionalFormatting sqref="G23">
    <cfRule type="cellIs" dxfId="91" priority="93" operator="notEqual">
      <formula>#REF!</formula>
    </cfRule>
  </conditionalFormatting>
  <conditionalFormatting sqref="G24">
    <cfRule type="cellIs" dxfId="90" priority="92" operator="notEqual">
      <formula>#REF!</formula>
    </cfRule>
  </conditionalFormatting>
  <conditionalFormatting sqref="G24">
    <cfRule type="cellIs" dxfId="89" priority="91" operator="notEqual">
      <formula>#REF!</formula>
    </cfRule>
  </conditionalFormatting>
  <conditionalFormatting sqref="G25">
    <cfRule type="cellIs" dxfId="88" priority="90" operator="notEqual">
      <formula>#REF!</formula>
    </cfRule>
  </conditionalFormatting>
  <conditionalFormatting sqref="G21:G28">
    <cfRule type="cellIs" dxfId="87" priority="89" operator="notEqual">
      <formula>#REF!</formula>
    </cfRule>
  </conditionalFormatting>
  <conditionalFormatting sqref="G29">
    <cfRule type="cellIs" dxfId="86" priority="88" operator="notEqual">
      <formula>#REF!</formula>
    </cfRule>
  </conditionalFormatting>
  <conditionalFormatting sqref="G6">
    <cfRule type="cellIs" dxfId="85" priority="87" operator="notEqual">
      <formula>#REF!</formula>
    </cfRule>
  </conditionalFormatting>
  <conditionalFormatting sqref="G21">
    <cfRule type="cellIs" dxfId="84" priority="85" operator="notEqual">
      <formula>#REF!</formula>
    </cfRule>
  </conditionalFormatting>
  <conditionalFormatting sqref="G15 G25">
    <cfRule type="cellIs" dxfId="83" priority="84" operator="notEqual">
      <formula>#REF!</formula>
    </cfRule>
  </conditionalFormatting>
  <conditionalFormatting sqref="G16">
    <cfRule type="cellIs" dxfId="82" priority="83" operator="notEqual">
      <formula>#REF!</formula>
    </cfRule>
  </conditionalFormatting>
  <conditionalFormatting sqref="G16">
    <cfRule type="cellIs" dxfId="81" priority="82" operator="notEqual">
      <formula>#REF!</formula>
    </cfRule>
  </conditionalFormatting>
  <conditionalFormatting sqref="G21">
    <cfRule type="cellIs" dxfId="80" priority="81" operator="notEqual">
      <formula>#REF!</formula>
    </cfRule>
  </conditionalFormatting>
  <conditionalFormatting sqref="G22">
    <cfRule type="cellIs" dxfId="79" priority="80" operator="notEqual">
      <formula>#REF!</formula>
    </cfRule>
  </conditionalFormatting>
  <conditionalFormatting sqref="G23">
    <cfRule type="cellIs" dxfId="78" priority="79" operator="notEqual">
      <formula>#REF!</formula>
    </cfRule>
  </conditionalFormatting>
  <conditionalFormatting sqref="G23">
    <cfRule type="cellIs" dxfId="77" priority="78" operator="notEqual">
      <formula>#REF!</formula>
    </cfRule>
  </conditionalFormatting>
  <conditionalFormatting sqref="G24">
    <cfRule type="cellIs" dxfId="76" priority="77" operator="notEqual">
      <formula>#REF!</formula>
    </cfRule>
  </conditionalFormatting>
  <conditionalFormatting sqref="G28">
    <cfRule type="cellIs" dxfId="75" priority="76" operator="notEqual">
      <formula>#REF!</formula>
    </cfRule>
  </conditionalFormatting>
  <conditionalFormatting sqref="G20">
    <cfRule type="cellIs" dxfId="74" priority="75" operator="notEqual">
      <formula>#REF!</formula>
    </cfRule>
  </conditionalFormatting>
  <conditionalFormatting sqref="G15 G25">
    <cfRule type="cellIs" dxfId="73" priority="74" operator="notEqual">
      <formula>#REF!</formula>
    </cfRule>
  </conditionalFormatting>
  <conditionalFormatting sqref="G16">
    <cfRule type="cellIs" dxfId="72" priority="73" operator="notEqual">
      <formula>#REF!</formula>
    </cfRule>
  </conditionalFormatting>
  <conditionalFormatting sqref="G16">
    <cfRule type="cellIs" dxfId="71" priority="72" operator="notEqual">
      <formula>#REF!</formula>
    </cfRule>
  </conditionalFormatting>
  <conditionalFormatting sqref="G21">
    <cfRule type="cellIs" dxfId="70" priority="71" operator="notEqual">
      <formula>#REF!</formula>
    </cfRule>
  </conditionalFormatting>
  <conditionalFormatting sqref="G22">
    <cfRule type="cellIs" dxfId="69" priority="70" operator="notEqual">
      <formula>#REF!</formula>
    </cfRule>
  </conditionalFormatting>
  <conditionalFormatting sqref="G23">
    <cfRule type="cellIs" dxfId="68" priority="69" operator="notEqual">
      <formula>#REF!</formula>
    </cfRule>
  </conditionalFormatting>
  <conditionalFormatting sqref="G23">
    <cfRule type="cellIs" dxfId="67" priority="68" operator="notEqual">
      <formula>#REF!</formula>
    </cfRule>
  </conditionalFormatting>
  <conditionalFormatting sqref="G24">
    <cfRule type="cellIs" dxfId="66" priority="67" operator="notEqual">
      <formula>#REF!</formula>
    </cfRule>
  </conditionalFormatting>
  <conditionalFormatting sqref="G20">
    <cfRule type="cellIs" dxfId="65" priority="66" operator="notEqual">
      <formula>#REF!</formula>
    </cfRule>
  </conditionalFormatting>
  <conditionalFormatting sqref="G24">
    <cfRule type="cellIs" dxfId="64" priority="65" operator="notEqual">
      <formula>#REF!</formula>
    </cfRule>
  </conditionalFormatting>
  <conditionalFormatting sqref="G15">
    <cfRule type="cellIs" dxfId="63" priority="64" operator="notEqual">
      <formula>#REF!</formula>
    </cfRule>
  </conditionalFormatting>
  <conditionalFormatting sqref="G15">
    <cfRule type="cellIs" dxfId="62" priority="63" operator="notEqual">
      <formula>#REF!</formula>
    </cfRule>
  </conditionalFormatting>
  <conditionalFormatting sqref="G20">
    <cfRule type="cellIs" dxfId="61" priority="62" operator="notEqual">
      <formula>#REF!</formula>
    </cfRule>
  </conditionalFormatting>
  <conditionalFormatting sqref="G21">
    <cfRule type="cellIs" dxfId="60" priority="61" operator="notEqual">
      <formula>#REF!</formula>
    </cfRule>
  </conditionalFormatting>
  <conditionalFormatting sqref="G22">
    <cfRule type="cellIs" dxfId="59" priority="60" operator="notEqual">
      <formula>#REF!</formula>
    </cfRule>
  </conditionalFormatting>
  <conditionalFormatting sqref="G22">
    <cfRule type="cellIs" dxfId="58" priority="59" operator="notEqual">
      <formula>#REF!</formula>
    </cfRule>
  </conditionalFormatting>
  <conditionalFormatting sqref="G23">
    <cfRule type="cellIs" dxfId="57" priority="58" operator="notEqual">
      <formula>#REF!</formula>
    </cfRule>
  </conditionalFormatting>
  <conditionalFormatting sqref="G27">
    <cfRule type="cellIs" dxfId="56" priority="57" operator="notEqual">
      <formula>#REF!</formula>
    </cfRule>
  </conditionalFormatting>
  <conditionalFormatting sqref="G19">
    <cfRule type="cellIs" dxfId="55" priority="56" operator="notEqual">
      <formula>#REF!</formula>
    </cfRule>
  </conditionalFormatting>
  <conditionalFormatting sqref="G12">
    <cfRule type="cellIs" dxfId="54" priority="55" operator="notEqual">
      <formula>#REF!</formula>
    </cfRule>
  </conditionalFormatting>
  <conditionalFormatting sqref="G13 G15 G25">
    <cfRule type="cellIs" dxfId="53" priority="54" operator="notEqual">
      <formula>#REF!</formula>
    </cfRule>
  </conditionalFormatting>
  <conditionalFormatting sqref="G12">
    <cfRule type="cellIs" dxfId="52" priority="53" operator="notEqual">
      <formula>#REF!</formula>
    </cfRule>
  </conditionalFormatting>
  <conditionalFormatting sqref="G14">
    <cfRule type="cellIs" dxfId="51" priority="52" operator="notEqual">
      <formula>#REF!</formula>
    </cfRule>
  </conditionalFormatting>
  <conditionalFormatting sqref="G16">
    <cfRule type="cellIs" dxfId="50" priority="51" operator="notEqual">
      <formula>#REF!</formula>
    </cfRule>
  </conditionalFormatting>
  <conditionalFormatting sqref="G16">
    <cfRule type="cellIs" dxfId="49" priority="50" operator="notEqual">
      <formula>#REF!</formula>
    </cfRule>
  </conditionalFormatting>
  <conditionalFormatting sqref="G21">
    <cfRule type="cellIs" dxfId="48" priority="49" operator="notEqual">
      <formula>#REF!</formula>
    </cfRule>
  </conditionalFormatting>
  <conditionalFormatting sqref="G22">
    <cfRule type="cellIs" dxfId="47" priority="48" operator="notEqual">
      <formula>#REF!</formula>
    </cfRule>
  </conditionalFormatting>
  <conditionalFormatting sqref="G23">
    <cfRule type="cellIs" dxfId="46" priority="47" operator="notEqual">
      <formula>#REF!</formula>
    </cfRule>
  </conditionalFormatting>
  <conditionalFormatting sqref="G23">
    <cfRule type="cellIs" dxfId="45" priority="46" operator="notEqual">
      <formula>#REF!</formula>
    </cfRule>
  </conditionalFormatting>
  <conditionalFormatting sqref="G24">
    <cfRule type="cellIs" dxfId="44" priority="45" operator="notEqual">
      <formula>#REF!</formula>
    </cfRule>
  </conditionalFormatting>
  <conditionalFormatting sqref="G20">
    <cfRule type="cellIs" dxfId="43" priority="44" operator="notEqual">
      <formula>#REF!</formula>
    </cfRule>
  </conditionalFormatting>
  <conditionalFormatting sqref="G14 G24">
    <cfRule type="cellIs" dxfId="42" priority="43" operator="notEqual">
      <formula>#REF!</formula>
    </cfRule>
  </conditionalFormatting>
  <conditionalFormatting sqref="G15">
    <cfRule type="cellIs" dxfId="41" priority="42" operator="notEqual">
      <formula>#REF!</formula>
    </cfRule>
  </conditionalFormatting>
  <conditionalFormatting sqref="G15">
    <cfRule type="cellIs" dxfId="40" priority="41" operator="notEqual">
      <formula>#REF!</formula>
    </cfRule>
  </conditionalFormatting>
  <conditionalFormatting sqref="G20">
    <cfRule type="cellIs" dxfId="39" priority="40" operator="notEqual">
      <formula>#REF!</formula>
    </cfRule>
  </conditionalFormatting>
  <conditionalFormatting sqref="G21">
    <cfRule type="cellIs" dxfId="38" priority="39" operator="notEqual">
      <formula>#REF!</formula>
    </cfRule>
  </conditionalFormatting>
  <conditionalFormatting sqref="G22">
    <cfRule type="cellIs" dxfId="37" priority="38" operator="notEqual">
      <formula>#REF!</formula>
    </cfRule>
  </conditionalFormatting>
  <conditionalFormatting sqref="G22">
    <cfRule type="cellIs" dxfId="36" priority="37" operator="notEqual">
      <formula>#REF!</formula>
    </cfRule>
  </conditionalFormatting>
  <conditionalFormatting sqref="G23">
    <cfRule type="cellIs" dxfId="35" priority="36" operator="notEqual">
      <formula>#REF!</formula>
    </cfRule>
  </conditionalFormatting>
  <conditionalFormatting sqref="G19">
    <cfRule type="cellIs" dxfId="34" priority="35" operator="notEqual">
      <formula>#REF!</formula>
    </cfRule>
  </conditionalFormatting>
  <conditionalFormatting sqref="G14 G24">
    <cfRule type="cellIs" dxfId="33" priority="34" operator="notEqual">
      <formula>#REF!</formula>
    </cfRule>
  </conditionalFormatting>
  <conditionalFormatting sqref="G15">
    <cfRule type="cellIs" dxfId="32" priority="33" operator="notEqual">
      <formula>#REF!</formula>
    </cfRule>
  </conditionalFormatting>
  <conditionalFormatting sqref="G15">
    <cfRule type="cellIs" dxfId="31" priority="32" operator="notEqual">
      <formula>#REF!</formula>
    </cfRule>
  </conditionalFormatting>
  <conditionalFormatting sqref="G20">
    <cfRule type="cellIs" dxfId="30" priority="31" operator="notEqual">
      <formula>#REF!</formula>
    </cfRule>
  </conditionalFormatting>
  <conditionalFormatting sqref="G21">
    <cfRule type="cellIs" dxfId="29" priority="30" operator="notEqual">
      <formula>#REF!</formula>
    </cfRule>
  </conditionalFormatting>
  <conditionalFormatting sqref="G22">
    <cfRule type="cellIs" dxfId="28" priority="29" operator="notEqual">
      <formula>#REF!</formula>
    </cfRule>
  </conditionalFormatting>
  <conditionalFormatting sqref="G22">
    <cfRule type="cellIs" dxfId="27" priority="28" operator="notEqual">
      <formula>#REF!</formula>
    </cfRule>
  </conditionalFormatting>
  <conditionalFormatting sqref="G23">
    <cfRule type="cellIs" dxfId="26" priority="27" operator="notEqual">
      <formula>#REF!</formula>
    </cfRule>
  </conditionalFormatting>
  <conditionalFormatting sqref="G19">
    <cfRule type="cellIs" dxfId="25" priority="26" operator="notEqual">
      <formula>#REF!</formula>
    </cfRule>
  </conditionalFormatting>
  <conditionalFormatting sqref="G23">
    <cfRule type="cellIs" dxfId="24" priority="25" operator="notEqual">
      <formula>#REF!</formula>
    </cfRule>
  </conditionalFormatting>
  <conditionalFormatting sqref="G14">
    <cfRule type="cellIs" dxfId="23" priority="24" operator="notEqual">
      <formula>#REF!</formula>
    </cfRule>
  </conditionalFormatting>
  <conditionalFormatting sqref="G14">
    <cfRule type="cellIs" dxfId="22" priority="23" operator="notEqual">
      <formula>#REF!</formula>
    </cfRule>
  </conditionalFormatting>
  <conditionalFormatting sqref="G19">
    <cfRule type="cellIs" dxfId="21" priority="22" operator="notEqual">
      <formula>#REF!</formula>
    </cfRule>
  </conditionalFormatting>
  <conditionalFormatting sqref="G20">
    <cfRule type="cellIs" dxfId="20" priority="21" operator="notEqual">
      <formula>#REF!</formula>
    </cfRule>
  </conditionalFormatting>
  <conditionalFormatting sqref="G21">
    <cfRule type="cellIs" dxfId="19" priority="20" operator="notEqual">
      <formula>#REF!</formula>
    </cfRule>
  </conditionalFormatting>
  <conditionalFormatting sqref="G21">
    <cfRule type="cellIs" dxfId="18" priority="19" operator="notEqual">
      <formula>#REF!</formula>
    </cfRule>
  </conditionalFormatting>
  <conditionalFormatting sqref="G22">
    <cfRule type="cellIs" dxfId="17" priority="18" operator="notEqual">
      <formula>#REF!</formula>
    </cfRule>
  </conditionalFormatting>
  <conditionalFormatting sqref="G26">
    <cfRule type="cellIs" dxfId="16" priority="17" operator="notEqual">
      <formula>#REF!</formula>
    </cfRule>
  </conditionalFormatting>
  <conditionalFormatting sqref="G18">
    <cfRule type="cellIs" dxfId="15" priority="16" operator="notEqual">
      <formula>#REF!</formula>
    </cfRule>
  </conditionalFormatting>
  <conditionalFormatting sqref="G11">
    <cfRule type="cellIs" dxfId="14" priority="15" operator="notEqual">
      <formula>#REF!</formula>
    </cfRule>
  </conditionalFormatting>
  <conditionalFormatting sqref="G25">
    <cfRule type="cellIs" dxfId="13" priority="14" operator="notEqual">
      <formula>#REF!</formula>
    </cfRule>
  </conditionalFormatting>
  <conditionalFormatting sqref="G23">
    <cfRule type="cellIs" dxfId="12" priority="13" operator="notEqual">
      <formula>#REF!</formula>
    </cfRule>
  </conditionalFormatting>
  <conditionalFormatting sqref="G23">
    <cfRule type="cellIs" dxfId="11" priority="12" operator="notEqual">
      <formula>#REF!</formula>
    </cfRule>
  </conditionalFormatting>
  <conditionalFormatting sqref="G24">
    <cfRule type="cellIs" dxfId="10" priority="11" operator="notEqual">
      <formula>#REF!</formula>
    </cfRule>
  </conditionalFormatting>
  <conditionalFormatting sqref="G24">
    <cfRule type="cellIs" dxfId="9" priority="10" operator="notEqual">
      <formula>#REF!</formula>
    </cfRule>
  </conditionalFormatting>
  <conditionalFormatting sqref="G23">
    <cfRule type="cellIs" dxfId="8" priority="9" operator="notEqual">
      <formula>#REF!</formula>
    </cfRule>
  </conditionalFormatting>
  <conditionalFormatting sqref="G24">
    <cfRule type="cellIs" dxfId="7" priority="8" operator="notEqual">
      <formula>#REF!</formula>
    </cfRule>
  </conditionalFormatting>
  <conditionalFormatting sqref="G23">
    <cfRule type="cellIs" dxfId="6" priority="7" operator="notEqual">
      <formula>#REF!</formula>
    </cfRule>
  </conditionalFormatting>
  <conditionalFormatting sqref="G23">
    <cfRule type="cellIs" dxfId="5" priority="6" operator="notEqual">
      <formula>#REF!</formula>
    </cfRule>
  </conditionalFormatting>
  <conditionalFormatting sqref="G24">
    <cfRule type="cellIs" dxfId="4" priority="5" operator="notEqual">
      <formula>#REF!</formula>
    </cfRule>
  </conditionalFormatting>
  <conditionalFormatting sqref="G23">
    <cfRule type="cellIs" dxfId="3" priority="4" operator="notEqual">
      <formula>#REF!</formula>
    </cfRule>
  </conditionalFormatting>
  <conditionalFormatting sqref="G23">
    <cfRule type="cellIs" dxfId="2" priority="3" operator="notEqual">
      <formula>#REF!</formula>
    </cfRule>
  </conditionalFormatting>
  <conditionalFormatting sqref="G23">
    <cfRule type="cellIs" dxfId="1" priority="2" operator="notEqual">
      <formula>#REF!</formula>
    </cfRule>
  </conditionalFormatting>
  <conditionalFormatting sqref="G25">
    <cfRule type="cellIs" dxfId="0" priority="1" operator="notEqual">
      <formula>#REF!</formula>
    </cfRule>
  </conditionalFormatting>
  <dataValidations count="3">
    <dataValidation operator="lessThanOrEqual" showInputMessage="1" showErrorMessage="1" sqref="AG1:IV2"/>
    <dataValidation type="whole" operator="lessThanOrEqual" allowBlank="1" showInputMessage="1" showErrorMessage="1" sqref="AE36 AE5:AE33 Y36 Y5:Y33 S36 S5:S33 M36 M5:M33 J36 J5:J33">
      <formula1>H5</formula1>
    </dataValidation>
    <dataValidation type="whole" operator="lessThanOrEqual" showInputMessage="1" showErrorMessage="1" sqref="AG3:IV65536">
      <formula1>AE3</formula1>
    </dataValidation>
  </dataValidations>
  <printOptions horizontalCentered="1" verticalCentered="1"/>
  <pageMargins left="0.59055118110236227" right="0.59055118110236227" top="0.23622047244094491" bottom="0.47244094488188981" header="0" footer="0.19685039370078741"/>
  <pageSetup paperSize="9" orientation="landscape" r:id="rId6"/>
  <headerFooter alignWithMargins="0"/>
  <ignoredErrors>
    <ignoredError sqref="I32:I33" unlockedFormula="1"/>
  </ignoredErrors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14</vt:i4>
      </vt:variant>
    </vt:vector>
  </HeadingPairs>
  <TitlesOfParts>
    <vt:vector size="29" baseType="lpstr">
      <vt:lpstr>表紙</vt:lpstr>
      <vt:lpstr>中・東区</vt:lpstr>
      <vt:lpstr>中村区</vt:lpstr>
      <vt:lpstr>西区</vt:lpstr>
      <vt:lpstr>北区</vt:lpstr>
      <vt:lpstr>千種区</vt:lpstr>
      <vt:lpstr>名東区</vt:lpstr>
      <vt:lpstr>守山区</vt:lpstr>
      <vt:lpstr>昭和区</vt:lpstr>
      <vt:lpstr>天白区</vt:lpstr>
      <vt:lpstr>瑞穂区</vt:lpstr>
      <vt:lpstr>南区</vt:lpstr>
      <vt:lpstr>緑区</vt:lpstr>
      <vt:lpstr>熱田・港区</vt:lpstr>
      <vt:lpstr>中川区</vt:lpstr>
      <vt:lpstr>守山区!Print_Area</vt:lpstr>
      <vt:lpstr>昭和区!Print_Area</vt:lpstr>
      <vt:lpstr>瑞穂区!Print_Area</vt:lpstr>
      <vt:lpstr>西区!Print_Area</vt:lpstr>
      <vt:lpstr>千種区!Print_Area</vt:lpstr>
      <vt:lpstr>中・東区!Print_Area</vt:lpstr>
      <vt:lpstr>中川区!Print_Area</vt:lpstr>
      <vt:lpstr>中村区!Print_Area</vt:lpstr>
      <vt:lpstr>天白区!Print_Area</vt:lpstr>
      <vt:lpstr>南区!Print_Area</vt:lpstr>
      <vt:lpstr>熱田・港区!Print_Area</vt:lpstr>
      <vt:lpstr>北区!Print_Area</vt:lpstr>
      <vt:lpstr>名東区!Print_Area</vt:lpstr>
      <vt:lpstr>緑区!Print_Area</vt:lpstr>
    </vt:vector>
  </TitlesOfParts>
  <Company>中日高速オフセット印刷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管理責任者</dc:creator>
  <cp:lastModifiedBy>GIFU51</cp:lastModifiedBy>
  <cp:lastPrinted>2023-03-29T00:54:48Z</cp:lastPrinted>
  <dcterms:created xsi:type="dcterms:W3CDTF">2001-09-20T06:42:30Z</dcterms:created>
  <dcterms:modified xsi:type="dcterms:W3CDTF">2024-05-23T01:03:45Z</dcterms:modified>
</cp:coreProperties>
</file>