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2024.6\"/>
    </mc:Choice>
  </mc:AlternateContent>
  <bookViews>
    <workbookView xWindow="-105" yWindow="-105" windowWidth="23250" windowHeight="12450" tabRatio="876" activeTab="3"/>
  </bookViews>
  <sheets>
    <sheet name="表紙1 " sheetId="35" r:id="rId1"/>
    <sheet name="取扱い基準" sheetId="23" r:id="rId2"/>
    <sheet name="新折込料金表" sheetId="34" r:id="rId3"/>
    <sheet name="P1表紙" sheetId="4" r:id="rId4"/>
    <sheet name="P2岐阜" sheetId="20" r:id="rId5"/>
    <sheet name="P3瑞穂・本巣・山県" sheetId="7" r:id="rId6"/>
    <sheet name="P4羽島・各務原" sheetId="8" r:id="rId7"/>
    <sheet name="P5大垣・海津・揖斐" sheetId="10" r:id="rId8"/>
    <sheet name="P6不破・安八・養老" sheetId="11" r:id="rId9"/>
    <sheet name="P7美濃加茂・加茂" sheetId="12" r:id="rId10"/>
    <sheet name="P8美濃・関・郡上" sheetId="13" r:id="rId11"/>
    <sheet name="P9可児・多治見・土岐" sheetId="15" r:id="rId12"/>
    <sheet name="P10瑞浪・恵那・中津川" sheetId="17" r:id="rId13"/>
    <sheet name="P11下呂・高山・飛騨" sheetId="19" r:id="rId14"/>
  </sheets>
  <definedNames>
    <definedName name="_xlnm._FilterDatabase" localSheetId="4" hidden="1">P2岐阜!$W$3:$Y$4</definedName>
    <definedName name="_xlnm.Print_Area" localSheetId="13">P11下呂・高山・飛騨!$A$1:$Z$46</definedName>
    <definedName name="_xlnm.Print_Area" localSheetId="3">P1表紙!$A$1:$U$40</definedName>
    <definedName name="_xlnm.Print_Area" localSheetId="5">P3瑞穂・本巣・山県!$A$1:$AA$37</definedName>
    <definedName name="_xlnm.Print_Area" localSheetId="6">P4羽島・各務原!$A$1:$AA$40</definedName>
    <definedName name="_xlnm.Print_Area" localSheetId="7">P5大垣・海津・揖斐!$A$1:$AA$40</definedName>
    <definedName name="_xlnm.Print_Area" localSheetId="8">P6不破・安八・養老!$A$1:$AA$37</definedName>
    <definedName name="_xlnm.Print_Area" localSheetId="9">P7美濃加茂・加茂!$A$1:$Z$36</definedName>
    <definedName name="_xlnm.Print_Area" localSheetId="2">新折込料金表!$A$1:$N$33</definedName>
    <definedName name="_xlnm.Print_Area" localSheetId="0">'表紙1 '!$A$1:$L$33</definedName>
    <definedName name="Z_326CF9A8_8181_4BE9_9DE2_D1340EB1F1AB_.wvu.PrintArea" localSheetId="2" hidden="1">新折込料金表!$A$1:$N$33</definedName>
    <definedName name="Z_60335E04_1A5E_4670_A65B_7EBE0368B068_.wvu.PrintArea" localSheetId="2" hidden="1">新折込料金表!$A$1:$N$33</definedName>
    <definedName name="Z_6CDBD932_B30E_49D2_B6FC_1418CA548C5E_.wvu.PrintArea" localSheetId="2" hidden="1">新折込料金表!$A$1:$M$33</definedName>
    <definedName name="Z_7C8718D9_2B14_45F3_A36F_6CB5AE075083_.wvu.PrintArea" localSheetId="2" hidden="1">新折込料金表!$A$1:$N$33</definedName>
    <definedName name="Z_A58C662A_7198_4FC0_95A4_814C6D5F10AF_.wvu.PrintArea" localSheetId="2" hidden="1">新折込料金表!$A$1:$M$33</definedName>
    <definedName name="Z_CDA7AB1F_CC20_4B98_88D9_33090867852F_.wvu.PrintArea" localSheetId="2" hidden="1">新折込料金表!$A$1:$N$33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34" l="1"/>
  <c r="I5" i="7"/>
  <c r="F11" i="7"/>
  <c r="G11" i="7"/>
  <c r="K11" i="7"/>
  <c r="L11" i="7"/>
  <c r="P11" i="7"/>
  <c r="Q11" i="7"/>
  <c r="U11" i="7"/>
  <c r="V11" i="7"/>
  <c r="Z11" i="7"/>
  <c r="AA11" i="7"/>
  <c r="I12" i="7"/>
  <c r="F17" i="7"/>
  <c r="G17" i="7"/>
  <c r="K17" i="7"/>
  <c r="L17" i="7"/>
  <c r="P17" i="7"/>
  <c r="Q17" i="7"/>
  <c r="U17" i="7"/>
  <c r="V17" i="7"/>
  <c r="Z17" i="7"/>
  <c r="AA17" i="7"/>
  <c r="I18" i="7"/>
  <c r="F23" i="7"/>
  <c r="G23" i="7"/>
  <c r="K23" i="7"/>
  <c r="L23" i="7"/>
  <c r="P23" i="7"/>
  <c r="Q23" i="7"/>
  <c r="U23" i="7"/>
  <c r="V23" i="7"/>
  <c r="Z23" i="7"/>
  <c r="AA23" i="7"/>
  <c r="I24" i="7"/>
  <c r="F29" i="7"/>
  <c r="G29" i="7"/>
  <c r="K29" i="7"/>
  <c r="L29" i="7"/>
  <c r="Q29" i="7"/>
  <c r="V29" i="7"/>
  <c r="Z29" i="7"/>
  <c r="AA29" i="7"/>
  <c r="B36" i="7"/>
  <c r="H18" i="7" l="1"/>
  <c r="L18" i="7"/>
  <c r="H5" i="7"/>
  <c r="L24" i="7"/>
  <c r="H12" i="7"/>
  <c r="L12" i="7"/>
  <c r="L5" i="7"/>
  <c r="H24" i="7"/>
  <c r="F42" i="20"/>
  <c r="F7" i="4" s="1"/>
  <c r="F8" i="4"/>
  <c r="F10" i="13"/>
  <c r="F23" i="4" s="1"/>
  <c r="F10" i="12"/>
  <c r="F21" i="4" s="1"/>
  <c r="Z10" i="12"/>
  <c r="R21" i="4" s="1"/>
  <c r="K10" i="12"/>
  <c r="I21" i="4" s="1"/>
  <c r="Y27" i="20"/>
  <c r="Q7" i="4" s="1"/>
  <c r="M7" i="4"/>
  <c r="F34" i="8"/>
  <c r="E14" i="4" s="1"/>
  <c r="T42" i="20"/>
  <c r="N7" i="4" s="1"/>
  <c r="H30" i="19"/>
  <c r="H16" i="19"/>
  <c r="H5" i="19"/>
  <c r="H23" i="17"/>
  <c r="H12" i="17"/>
  <c r="H5" i="17"/>
  <c r="H31" i="15"/>
  <c r="H18" i="15"/>
  <c r="H14" i="15"/>
  <c r="H5" i="15"/>
  <c r="H24" i="13"/>
  <c r="H5" i="13"/>
  <c r="H11" i="12"/>
  <c r="I22" i="11"/>
  <c r="I14" i="11"/>
  <c r="I5" i="11"/>
  <c r="I26" i="10"/>
  <c r="I19" i="10"/>
  <c r="I5" i="10"/>
  <c r="I20" i="8"/>
  <c r="I14" i="8"/>
  <c r="I5" i="8"/>
  <c r="H5" i="20"/>
  <c r="K39" i="19"/>
  <c r="I35" i="4" s="1"/>
  <c r="K13" i="15"/>
  <c r="I26" i="4" s="1"/>
  <c r="P35" i="4"/>
  <c r="M35" i="4"/>
  <c r="G35" i="4"/>
  <c r="D35" i="4"/>
  <c r="P34" i="4"/>
  <c r="M34" i="4"/>
  <c r="J34" i="4"/>
  <c r="D34" i="4"/>
  <c r="G34" i="4"/>
  <c r="P33" i="4"/>
  <c r="G33" i="4"/>
  <c r="D33" i="4"/>
  <c r="P32" i="4"/>
  <c r="J32" i="4"/>
  <c r="G32" i="4"/>
  <c r="D32" i="4"/>
  <c r="P31" i="4"/>
  <c r="J31" i="4"/>
  <c r="G31" i="4"/>
  <c r="D31" i="4"/>
  <c r="P30" i="4"/>
  <c r="M30" i="4"/>
  <c r="J30" i="4"/>
  <c r="D30" i="4"/>
  <c r="P29" i="4"/>
  <c r="J29" i="4"/>
  <c r="D29" i="4"/>
  <c r="P28" i="4"/>
  <c r="J28" i="4"/>
  <c r="D28" i="4"/>
  <c r="J27" i="4"/>
  <c r="D27" i="4"/>
  <c r="P26" i="4"/>
  <c r="J26" i="4"/>
  <c r="G26" i="4"/>
  <c r="D26" i="4"/>
  <c r="P25" i="4"/>
  <c r="G25" i="4"/>
  <c r="D25" i="4"/>
  <c r="P24" i="4"/>
  <c r="J24" i="4"/>
  <c r="G24" i="4"/>
  <c r="D24" i="4"/>
  <c r="G23" i="4"/>
  <c r="D23" i="4"/>
  <c r="P22" i="4"/>
  <c r="J22" i="4"/>
  <c r="G22" i="4"/>
  <c r="D22" i="4"/>
  <c r="P21" i="4"/>
  <c r="G21" i="4"/>
  <c r="D21" i="4"/>
  <c r="J20" i="4"/>
  <c r="G20" i="4"/>
  <c r="D20" i="4"/>
  <c r="P19" i="4"/>
  <c r="D19" i="4"/>
  <c r="P18" i="4"/>
  <c r="G18" i="4"/>
  <c r="D18" i="4"/>
  <c r="P17" i="4"/>
  <c r="G17" i="4"/>
  <c r="D17" i="4"/>
  <c r="P16" i="4"/>
  <c r="G16" i="4"/>
  <c r="D16" i="4"/>
  <c r="S16" i="4" s="1"/>
  <c r="P15" i="4"/>
  <c r="J15" i="4"/>
  <c r="G15" i="4"/>
  <c r="D15" i="4"/>
  <c r="P14" i="4"/>
  <c r="M14" i="4"/>
  <c r="J14" i="4"/>
  <c r="G14" i="4"/>
  <c r="D14" i="4"/>
  <c r="G13" i="4"/>
  <c r="K19" i="8"/>
  <c r="H13" i="4" s="1"/>
  <c r="F19" i="8"/>
  <c r="E13" i="4" s="1"/>
  <c r="P13" i="4"/>
  <c r="D13" i="4"/>
  <c r="P12" i="4"/>
  <c r="G12" i="4"/>
  <c r="D12" i="4"/>
  <c r="P11" i="4"/>
  <c r="G11" i="4"/>
  <c r="D11" i="4"/>
  <c r="P10" i="4"/>
  <c r="G10" i="4"/>
  <c r="D10" i="4"/>
  <c r="G9" i="4"/>
  <c r="D9" i="4"/>
  <c r="P8" i="4"/>
  <c r="G8" i="4"/>
  <c r="D8" i="4"/>
  <c r="P7" i="4"/>
  <c r="G7" i="4"/>
  <c r="D7" i="4"/>
  <c r="J7" i="4"/>
  <c r="J13" i="15"/>
  <c r="H26" i="4" s="1"/>
  <c r="U15" i="19"/>
  <c r="O33" i="4" s="1"/>
  <c r="U39" i="17"/>
  <c r="O32" i="4" s="1"/>
  <c r="U22" i="17"/>
  <c r="O31" i="4" s="1"/>
  <c r="K11" i="17"/>
  <c r="I30" i="4" s="1"/>
  <c r="K38" i="15"/>
  <c r="I29" i="4" s="1"/>
  <c r="K17" i="15"/>
  <c r="I27" i="4" s="1"/>
  <c r="U17" i="15"/>
  <c r="O27" i="4" s="1"/>
  <c r="U13" i="15"/>
  <c r="O26" i="4" s="1"/>
  <c r="U33" i="13"/>
  <c r="O25" i="4" s="1"/>
  <c r="P33" i="13"/>
  <c r="L25" i="4" s="1"/>
  <c r="U23" i="13"/>
  <c r="O24" i="4" s="1"/>
  <c r="U10" i="13"/>
  <c r="O23" i="4" s="1"/>
  <c r="Z10" i="13"/>
  <c r="R23" i="4" s="1"/>
  <c r="U11" i="17"/>
  <c r="O30" i="4" s="1"/>
  <c r="E26" i="12"/>
  <c r="E22" i="4" s="1"/>
  <c r="F26" i="12"/>
  <c r="F22" i="4" s="1"/>
  <c r="A43" i="20"/>
  <c r="Z27" i="20"/>
  <c r="R7" i="4" s="1"/>
  <c r="U42" i="20"/>
  <c r="O7" i="4" s="1"/>
  <c r="P42" i="20"/>
  <c r="L7" i="4" s="1"/>
  <c r="O42" i="20"/>
  <c r="K42" i="20"/>
  <c r="I7" i="4" s="1"/>
  <c r="J42" i="20"/>
  <c r="H7" i="4" s="1"/>
  <c r="E42" i="20"/>
  <c r="O26" i="12"/>
  <c r="K22" i="4" s="1"/>
  <c r="P25" i="10"/>
  <c r="K16" i="4" s="1"/>
  <c r="A42" i="15"/>
  <c r="E30" i="15"/>
  <c r="O30" i="15"/>
  <c r="K28" i="4" s="1"/>
  <c r="Y30" i="15"/>
  <c r="Q28" i="4" s="1"/>
  <c r="A44" i="19"/>
  <c r="A43" i="17"/>
  <c r="A38" i="13"/>
  <c r="A35" i="12"/>
  <c r="B35" i="11"/>
  <c r="B38" i="10"/>
  <c r="B39" i="8"/>
  <c r="K32" i="10"/>
  <c r="H17" i="4" s="1"/>
  <c r="O10" i="12"/>
  <c r="K21" i="4" s="1"/>
  <c r="Q27" i="4"/>
  <c r="Q20" i="4"/>
  <c r="N27" i="4"/>
  <c r="N26" i="4"/>
  <c r="N25" i="4"/>
  <c r="N24" i="4"/>
  <c r="N23" i="4"/>
  <c r="N22" i="4"/>
  <c r="N21" i="4"/>
  <c r="N19" i="4"/>
  <c r="K25" i="4"/>
  <c r="K19" i="4"/>
  <c r="H30" i="4"/>
  <c r="H29" i="4"/>
  <c r="H27" i="4"/>
  <c r="H19" i="4"/>
  <c r="P17" i="15"/>
  <c r="L27" i="4" s="1"/>
  <c r="Z38" i="15"/>
  <c r="R29" i="4" s="1"/>
  <c r="U38" i="15"/>
  <c r="O29" i="4" s="1"/>
  <c r="P38" i="15"/>
  <c r="L29" i="4" s="1"/>
  <c r="F38" i="15"/>
  <c r="F29" i="4" s="1"/>
  <c r="F17" i="15"/>
  <c r="F27" i="4" s="1"/>
  <c r="F11" i="17"/>
  <c r="T11" i="17"/>
  <c r="N30" i="4" s="1"/>
  <c r="J39" i="19"/>
  <c r="H35" i="4" s="1"/>
  <c r="K29" i="19"/>
  <c r="I34" i="4" s="1"/>
  <c r="J29" i="19"/>
  <c r="H34" i="4" s="1"/>
  <c r="K15" i="19"/>
  <c r="J15" i="19"/>
  <c r="H33" i="4" s="1"/>
  <c r="K39" i="17"/>
  <c r="I32" i="4" s="1"/>
  <c r="J39" i="17"/>
  <c r="H32" i="4" s="1"/>
  <c r="K22" i="17"/>
  <c r="I31" i="4" s="1"/>
  <c r="J22" i="17"/>
  <c r="H31" i="4" s="1"/>
  <c r="K30" i="15"/>
  <c r="I28" i="4" s="1"/>
  <c r="J30" i="15"/>
  <c r="H28" i="4" s="1"/>
  <c r="K33" i="13"/>
  <c r="I25" i="4" s="1"/>
  <c r="J33" i="13"/>
  <c r="H25" i="4" s="1"/>
  <c r="K23" i="13"/>
  <c r="I24" i="4" s="1"/>
  <c r="J23" i="13"/>
  <c r="H24" i="4" s="1"/>
  <c r="K10" i="13"/>
  <c r="I23" i="4" s="1"/>
  <c r="J10" i="13"/>
  <c r="H23" i="4" s="1"/>
  <c r="E10" i="13"/>
  <c r="E23" i="4" s="1"/>
  <c r="K26" i="12"/>
  <c r="I22" i="4" s="1"/>
  <c r="J26" i="12"/>
  <c r="H22" i="4" s="1"/>
  <c r="J10" i="12"/>
  <c r="H21" i="4" s="1"/>
  <c r="L28" i="11"/>
  <c r="I20" i="4" s="1"/>
  <c r="K28" i="11"/>
  <c r="H20" i="4" s="1"/>
  <c r="L21" i="11"/>
  <c r="I19" i="4" s="1"/>
  <c r="L13" i="11"/>
  <c r="I18" i="4" s="1"/>
  <c r="K13" i="11"/>
  <c r="H18" i="4" s="1"/>
  <c r="F13" i="11"/>
  <c r="L32" i="10"/>
  <c r="I17" i="4" s="1"/>
  <c r="L25" i="10"/>
  <c r="I16" i="4" s="1"/>
  <c r="K25" i="10"/>
  <c r="H16" i="4" s="1"/>
  <c r="L18" i="10"/>
  <c r="I15" i="4" s="1"/>
  <c r="K18" i="10"/>
  <c r="H15" i="4" s="1"/>
  <c r="L34" i="8"/>
  <c r="I14" i="4" s="1"/>
  <c r="K34" i="8"/>
  <c r="H14" i="4" s="1"/>
  <c r="L19" i="8"/>
  <c r="I13" i="4" s="1"/>
  <c r="L13" i="8"/>
  <c r="I12" i="4" s="1"/>
  <c r="K13" i="8"/>
  <c r="H12" i="4" s="1"/>
  <c r="I11" i="4"/>
  <c r="H11" i="4"/>
  <c r="I10" i="4"/>
  <c r="H10" i="4"/>
  <c r="I9" i="4"/>
  <c r="I8" i="4"/>
  <c r="Z26" i="12"/>
  <c r="R22" i="4" s="1"/>
  <c r="Y26" i="12"/>
  <c r="Q22" i="4" s="1"/>
  <c r="U26" i="12"/>
  <c r="O22" i="4" s="1"/>
  <c r="P26" i="12"/>
  <c r="L22" i="4" s="1"/>
  <c r="Y10" i="12"/>
  <c r="Q21" i="4" s="1"/>
  <c r="U10" i="12"/>
  <c r="O21" i="4" s="1"/>
  <c r="L21" i="4"/>
  <c r="E10" i="12"/>
  <c r="E21" i="4" s="1"/>
  <c r="Y10" i="13"/>
  <c r="G5" i="13" s="1"/>
  <c r="Q23" i="4"/>
  <c r="L23" i="4"/>
  <c r="O10" i="13"/>
  <c r="K23" i="4" s="1"/>
  <c r="Z13" i="15"/>
  <c r="R26" i="4" s="1"/>
  <c r="Y13" i="15"/>
  <c r="Q26" i="4" s="1"/>
  <c r="P13" i="15"/>
  <c r="L26" i="4" s="1"/>
  <c r="O13" i="15"/>
  <c r="K26" i="4" s="1"/>
  <c r="F13" i="15"/>
  <c r="E13" i="15"/>
  <c r="E26" i="4" s="1"/>
  <c r="E17" i="15"/>
  <c r="E27" i="4" s="1"/>
  <c r="O17" i="15"/>
  <c r="K27" i="4" s="1"/>
  <c r="Z11" i="17"/>
  <c r="R30" i="4" s="1"/>
  <c r="Y11" i="17"/>
  <c r="Q30" i="4" s="1"/>
  <c r="P11" i="17"/>
  <c r="L30" i="4" s="1"/>
  <c r="O11" i="17"/>
  <c r="K30" i="4" s="1"/>
  <c r="E11" i="17"/>
  <c r="AA28" i="11"/>
  <c r="R20" i="4" s="1"/>
  <c r="V28" i="11"/>
  <c r="O20" i="4" s="1"/>
  <c r="U28" i="11"/>
  <c r="N20" i="4" s="1"/>
  <c r="Q28" i="11"/>
  <c r="L20" i="4" s="1"/>
  <c r="P28" i="11"/>
  <c r="K20" i="4"/>
  <c r="G28" i="11"/>
  <c r="F20" i="4" s="1"/>
  <c r="F28" i="11"/>
  <c r="E20" i="4" s="1"/>
  <c r="AA21" i="11"/>
  <c r="R19" i="4" s="1"/>
  <c r="Z21" i="11"/>
  <c r="Q19" i="4" s="1"/>
  <c r="V21" i="11"/>
  <c r="O19" i="4" s="1"/>
  <c r="Q21" i="11"/>
  <c r="L19" i="4" s="1"/>
  <c r="G21" i="11"/>
  <c r="F21" i="11"/>
  <c r="E19" i="4" s="1"/>
  <c r="AA13" i="11"/>
  <c r="R18" i="4" s="1"/>
  <c r="Z13" i="11"/>
  <c r="Q18" i="4"/>
  <c r="V13" i="11"/>
  <c r="O18" i="4" s="1"/>
  <c r="U13" i="11"/>
  <c r="N18" i="4" s="1"/>
  <c r="Q13" i="11"/>
  <c r="P13" i="11"/>
  <c r="K18" i="4" s="1"/>
  <c r="G13" i="11"/>
  <c r="G34" i="8"/>
  <c r="F14" i="4" s="1"/>
  <c r="F13" i="8"/>
  <c r="G13" i="8"/>
  <c r="F12" i="4" s="1"/>
  <c r="P13" i="8"/>
  <c r="K12" i="4" s="1"/>
  <c r="Q13" i="8"/>
  <c r="L12" i="4" s="1"/>
  <c r="V13" i="8"/>
  <c r="O12" i="4" s="1"/>
  <c r="Z13" i="8"/>
  <c r="Q12" i="4" s="1"/>
  <c r="AA13" i="8"/>
  <c r="R12" i="4" s="1"/>
  <c r="G19" i="8"/>
  <c r="F13" i="4" s="1"/>
  <c r="P19" i="8"/>
  <c r="K13" i="4" s="1"/>
  <c r="Q19" i="8"/>
  <c r="L13" i="4" s="1"/>
  <c r="V19" i="8"/>
  <c r="O13" i="4" s="1"/>
  <c r="Z19" i="8"/>
  <c r="AA19" i="8"/>
  <c r="R13" i="4" s="1"/>
  <c r="P34" i="8"/>
  <c r="K14" i="4" s="1"/>
  <c r="Q34" i="8"/>
  <c r="L14" i="4" s="1"/>
  <c r="U34" i="8"/>
  <c r="N14" i="4" s="1"/>
  <c r="V34" i="8"/>
  <c r="O14" i="4" s="1"/>
  <c r="Z34" i="8"/>
  <c r="Q14" i="4" s="1"/>
  <c r="AA34" i="8"/>
  <c r="R14" i="4" s="1"/>
  <c r="E15" i="19"/>
  <c r="E33" i="4" s="1"/>
  <c r="Y15" i="19"/>
  <c r="Q33" i="4" s="1"/>
  <c r="F15" i="19"/>
  <c r="F33" i="4" s="1"/>
  <c r="O15" i="19"/>
  <c r="K33" i="4" s="1"/>
  <c r="P15" i="19"/>
  <c r="L33" i="4" s="1"/>
  <c r="T15" i="19"/>
  <c r="N33" i="4" s="1"/>
  <c r="Z15" i="19"/>
  <c r="R33" i="4" s="1"/>
  <c r="E29" i="19"/>
  <c r="E34" i="4" s="1"/>
  <c r="O29" i="19"/>
  <c r="K34" i="4" s="1"/>
  <c r="F29" i="19"/>
  <c r="P29" i="19"/>
  <c r="L34" i="4" s="1"/>
  <c r="T29" i="19"/>
  <c r="N34" i="4" s="1"/>
  <c r="U29" i="19"/>
  <c r="O34" i="4" s="1"/>
  <c r="Y29" i="19"/>
  <c r="Q34" i="4" s="1"/>
  <c r="Z29" i="19"/>
  <c r="R34" i="4" s="1"/>
  <c r="E39" i="19"/>
  <c r="E35" i="4" s="1"/>
  <c r="F39" i="19"/>
  <c r="O39" i="19"/>
  <c r="K35" i="4" s="1"/>
  <c r="P39" i="19"/>
  <c r="L35" i="4" s="1"/>
  <c r="T39" i="19"/>
  <c r="N35" i="4" s="1"/>
  <c r="U39" i="19"/>
  <c r="O35" i="4" s="1"/>
  <c r="Y39" i="19"/>
  <c r="Q35" i="4" s="1"/>
  <c r="Z39" i="19"/>
  <c r="R35" i="4" s="1"/>
  <c r="F30" i="15"/>
  <c r="P30" i="15"/>
  <c r="L28" i="4" s="1"/>
  <c r="T30" i="15"/>
  <c r="N28" i="4" s="1"/>
  <c r="U30" i="15"/>
  <c r="O28" i="4" s="1"/>
  <c r="Z30" i="15"/>
  <c r="R28" i="4"/>
  <c r="E38" i="15"/>
  <c r="E29" i="4" s="1"/>
  <c r="O38" i="15"/>
  <c r="K29" i="4" s="1"/>
  <c r="T38" i="15"/>
  <c r="N29" i="4" s="1"/>
  <c r="Y38" i="15"/>
  <c r="Q29" i="4"/>
  <c r="E8" i="4"/>
  <c r="K8" i="4"/>
  <c r="L8" i="4"/>
  <c r="N8" i="4"/>
  <c r="O8" i="4"/>
  <c r="Q8" i="4"/>
  <c r="R8" i="4"/>
  <c r="F9" i="4"/>
  <c r="K9" i="4"/>
  <c r="L9" i="4"/>
  <c r="N9" i="4"/>
  <c r="O9" i="4"/>
  <c r="Q9" i="4"/>
  <c r="R9" i="4"/>
  <c r="E10" i="4"/>
  <c r="F10" i="4"/>
  <c r="K10" i="4"/>
  <c r="L10" i="4"/>
  <c r="N10" i="4"/>
  <c r="O10" i="4"/>
  <c r="Q10" i="4"/>
  <c r="R10" i="4"/>
  <c r="F11" i="4"/>
  <c r="L11" i="4"/>
  <c r="O11" i="4"/>
  <c r="Q11" i="4"/>
  <c r="R11" i="4"/>
  <c r="E22" i="17"/>
  <c r="E31" i="4" s="1"/>
  <c r="F22" i="17"/>
  <c r="O22" i="17"/>
  <c r="K31" i="4" s="1"/>
  <c r="P22" i="17"/>
  <c r="L31" i="4" s="1"/>
  <c r="T22" i="17"/>
  <c r="N31" i="4" s="1"/>
  <c r="Y22" i="17"/>
  <c r="Q31" i="4" s="1"/>
  <c r="Z22" i="17"/>
  <c r="R31" i="4"/>
  <c r="E39" i="17"/>
  <c r="E32" i="4" s="1"/>
  <c r="F39" i="17"/>
  <c r="F32" i="4" s="1"/>
  <c r="O39" i="17"/>
  <c r="K32" i="4" s="1"/>
  <c r="P39" i="17"/>
  <c r="L32" i="4" s="1"/>
  <c r="T39" i="17"/>
  <c r="N32" i="4" s="1"/>
  <c r="Y39" i="17"/>
  <c r="Q32" i="4"/>
  <c r="Z39" i="17"/>
  <c r="R32" i="4" s="1"/>
  <c r="F18" i="10"/>
  <c r="E15" i="4" s="1"/>
  <c r="G18" i="10"/>
  <c r="F15" i="4" s="1"/>
  <c r="P18" i="10"/>
  <c r="K15" i="4" s="1"/>
  <c r="Q18" i="10"/>
  <c r="L15" i="4" s="1"/>
  <c r="V18" i="10"/>
  <c r="O15" i="4" s="1"/>
  <c r="Z18" i="10"/>
  <c r="AA18" i="10"/>
  <c r="R15" i="4" s="1"/>
  <c r="F25" i="10"/>
  <c r="E16" i="4" s="1"/>
  <c r="G25" i="10"/>
  <c r="Q25" i="10"/>
  <c r="L16" i="4" s="1"/>
  <c r="V25" i="10"/>
  <c r="O16" i="4" s="1"/>
  <c r="Z25" i="10"/>
  <c r="Q16" i="4" s="1"/>
  <c r="AA25" i="10"/>
  <c r="R16" i="4" s="1"/>
  <c r="F32" i="10"/>
  <c r="E17" i="4" s="1"/>
  <c r="G32" i="10"/>
  <c r="Q32" i="10"/>
  <c r="L17" i="4" s="1"/>
  <c r="V32" i="10"/>
  <c r="O17" i="4" s="1"/>
  <c r="Z32" i="10"/>
  <c r="Q17" i="4" s="1"/>
  <c r="AA32" i="10"/>
  <c r="R17" i="4" s="1"/>
  <c r="E23" i="13"/>
  <c r="E24" i="4" s="1"/>
  <c r="F23" i="13"/>
  <c r="O23" i="13"/>
  <c r="K24" i="4" s="1"/>
  <c r="P23" i="13"/>
  <c r="L24" i="4" s="1"/>
  <c r="Y23" i="13"/>
  <c r="Q24" i="4" s="1"/>
  <c r="Z23" i="13"/>
  <c r="R24" i="4" s="1"/>
  <c r="E33" i="13"/>
  <c r="E25" i="4" s="1"/>
  <c r="F33" i="13"/>
  <c r="Y33" i="13"/>
  <c r="Q25" i="4" s="1"/>
  <c r="Z33" i="13"/>
  <c r="R25" i="4" s="1"/>
  <c r="K11" i="4"/>
  <c r="N11" i="4"/>
  <c r="N12" i="4"/>
  <c r="N13" i="4"/>
  <c r="N15" i="4"/>
  <c r="N16" i="4"/>
  <c r="K17" i="4"/>
  <c r="N17" i="4"/>
  <c r="K14" i="15"/>
  <c r="H9" i="4"/>
  <c r="E18" i="4"/>
  <c r="Q13" i="4"/>
  <c r="K7" i="4"/>
  <c r="E11" i="4"/>
  <c r="H8" i="4"/>
  <c r="E9" i="4"/>
  <c r="F24" i="4"/>
  <c r="H14" i="8" l="1"/>
  <c r="S18" i="4"/>
  <c r="S12" i="4"/>
  <c r="T19" i="4"/>
  <c r="S30" i="4"/>
  <c r="U10" i="4"/>
  <c r="G14" i="15"/>
  <c r="H5" i="11"/>
  <c r="S31" i="4"/>
  <c r="S35" i="4"/>
  <c r="S26" i="4"/>
  <c r="G5" i="12"/>
  <c r="H5" i="8"/>
  <c r="S9" i="4"/>
  <c r="S34" i="4"/>
  <c r="H19" i="10"/>
  <c r="G31" i="15"/>
  <c r="G5" i="19"/>
  <c r="L14" i="11"/>
  <c r="H5" i="10"/>
  <c r="T16" i="4"/>
  <c r="G16" i="19"/>
  <c r="T23" i="4"/>
  <c r="S17" i="4"/>
  <c r="S20" i="4"/>
  <c r="S21" i="4"/>
  <c r="S24" i="4"/>
  <c r="S25" i="4"/>
  <c r="S27" i="4"/>
  <c r="S29" i="4"/>
  <c r="S33" i="4"/>
  <c r="H14" i="11"/>
  <c r="T24" i="4"/>
  <c r="G5" i="17"/>
  <c r="T21" i="4"/>
  <c r="T33" i="4"/>
  <c r="S14" i="4"/>
  <c r="S15" i="4"/>
  <c r="S28" i="4"/>
  <c r="H20" i="8"/>
  <c r="T17" i="4"/>
  <c r="Q15" i="4"/>
  <c r="Q36" i="4" s="1"/>
  <c r="T27" i="4"/>
  <c r="G18" i="15"/>
  <c r="T26" i="4"/>
  <c r="S13" i="4"/>
  <c r="S19" i="4"/>
  <c r="S23" i="4"/>
  <c r="G5" i="20"/>
  <c r="J36" i="4"/>
  <c r="M36" i="4"/>
  <c r="S7" i="4"/>
  <c r="S22" i="4"/>
  <c r="T22" i="4"/>
  <c r="G11" i="12"/>
  <c r="S32" i="4"/>
  <c r="K30" i="19"/>
  <c r="F35" i="4"/>
  <c r="U35" i="4" s="1"/>
  <c r="K5" i="17"/>
  <c r="K24" i="13"/>
  <c r="K5" i="19"/>
  <c r="K12" i="17"/>
  <c r="F30" i="4"/>
  <c r="K18" i="15"/>
  <c r="K5" i="15"/>
  <c r="F26" i="4"/>
  <c r="U26" i="4" s="1"/>
  <c r="F25" i="4"/>
  <c r="U25" i="4" s="1"/>
  <c r="U24" i="4"/>
  <c r="K11" i="13"/>
  <c r="U23" i="4"/>
  <c r="K5" i="13"/>
  <c r="K11" i="12"/>
  <c r="U22" i="4"/>
  <c r="K5" i="12"/>
  <c r="U21" i="4"/>
  <c r="U20" i="4"/>
  <c r="L5" i="11"/>
  <c r="L26" i="10"/>
  <c r="F17" i="4"/>
  <c r="U17" i="4" s="1"/>
  <c r="L19" i="10"/>
  <c r="F16" i="4"/>
  <c r="U16" i="4" s="1"/>
  <c r="U14" i="4"/>
  <c r="L5" i="8"/>
  <c r="U9" i="4"/>
  <c r="T4" i="7"/>
  <c r="K16" i="19"/>
  <c r="I33" i="4"/>
  <c r="I36" i="4" s="1"/>
  <c r="T29" i="4"/>
  <c r="T25" i="4"/>
  <c r="T34" i="4"/>
  <c r="T32" i="4"/>
  <c r="U7" i="4"/>
  <c r="T20" i="4"/>
  <c r="U30" i="4"/>
  <c r="T31" i="4"/>
  <c r="U32" i="4"/>
  <c r="U12" i="4"/>
  <c r="T18" i="4"/>
  <c r="U27" i="4"/>
  <c r="T35" i="4"/>
  <c r="U13" i="4"/>
  <c r="T13" i="4"/>
  <c r="T14" i="4"/>
  <c r="U29" i="4"/>
  <c r="K5" i="20"/>
  <c r="S4" i="20" s="1"/>
  <c r="G11" i="13"/>
  <c r="T8" i="4"/>
  <c r="G5" i="15"/>
  <c r="F28" i="4"/>
  <c r="U28" i="4" s="1"/>
  <c r="E30" i="4"/>
  <c r="T30" i="4" s="1"/>
  <c r="G23" i="17"/>
  <c r="K31" i="15"/>
  <c r="D36" i="4"/>
  <c r="F18" i="4"/>
  <c r="U18" i="4" s="1"/>
  <c r="F31" i="4"/>
  <c r="U31" i="4" s="1"/>
  <c r="H22" i="11"/>
  <c r="T10" i="4"/>
  <c r="F34" i="4"/>
  <c r="U34" i="4" s="1"/>
  <c r="E12" i="4"/>
  <c r="T12" i="4" s="1"/>
  <c r="L14" i="8"/>
  <c r="U15" i="4"/>
  <c r="L22" i="11"/>
  <c r="K23" i="17"/>
  <c r="P36" i="4"/>
  <c r="F19" i="4"/>
  <c r="U19" i="4" s="1"/>
  <c r="E28" i="4"/>
  <c r="T28" i="4" s="1"/>
  <c r="G12" i="17"/>
  <c r="O36" i="4"/>
  <c r="E7" i="4"/>
  <c r="T7" i="4" s="1"/>
  <c r="G24" i="13"/>
  <c r="H26" i="10"/>
  <c r="G30" i="19"/>
  <c r="L20" i="8"/>
  <c r="L5" i="10"/>
  <c r="N36" i="4"/>
  <c r="U8" i="4"/>
  <c r="H36" i="4"/>
  <c r="U11" i="4"/>
  <c r="L36" i="4"/>
  <c r="S8" i="4"/>
  <c r="S11" i="4"/>
  <c r="T9" i="4"/>
  <c r="R36" i="4"/>
  <c r="K36" i="4"/>
  <c r="G36" i="4"/>
  <c r="S10" i="4"/>
  <c r="T11" i="4"/>
  <c r="U33" i="4" l="1"/>
  <c r="T15" i="4"/>
  <c r="T36" i="4" s="1"/>
  <c r="S4" i="15"/>
  <c r="S4" i="13"/>
  <c r="S4" i="12"/>
  <c r="T4" i="10"/>
  <c r="S4" i="19"/>
  <c r="S4" i="17"/>
  <c r="T4" i="11"/>
  <c r="T4" i="8"/>
  <c r="U36" i="4"/>
  <c r="S36" i="4"/>
  <c r="E36" i="4"/>
  <c r="F36" i="4"/>
  <c r="O4" i="4" l="1"/>
</calcChain>
</file>

<file path=xl/sharedStrings.xml><?xml version="1.0" encoding="utf-8"?>
<sst xmlns="http://schemas.openxmlformats.org/spreadsheetml/2006/main" count="1597" uniqueCount="713">
  <si>
    <t>折込日</t>
  </si>
  <si>
    <t>広告主</t>
  </si>
  <si>
    <t>チラシ銘柄</t>
  </si>
  <si>
    <t>部数</t>
  </si>
  <si>
    <t>枚</t>
  </si>
  <si>
    <t>地区</t>
  </si>
  <si>
    <t>中　　日　　新　　聞</t>
  </si>
  <si>
    <t>朝　　日　　新　　聞</t>
  </si>
  <si>
    <t>毎　　日　　新　　聞</t>
  </si>
  <si>
    <t>岐　　阜　　新　　聞</t>
  </si>
  <si>
    <t>読　　売　　新　　聞</t>
  </si>
  <si>
    <t>岐阜東部</t>
  </si>
  <si>
    <t>県庁前</t>
  </si>
  <si>
    <t>岐阜西部</t>
  </si>
  <si>
    <t>鶉</t>
  </si>
  <si>
    <t>Ａ</t>
  </si>
  <si>
    <t>岐阜加納</t>
  </si>
  <si>
    <t>岐北</t>
  </si>
  <si>
    <t>岐阜駅前</t>
  </si>
  <si>
    <t>岐南東</t>
  </si>
  <si>
    <t>長良</t>
  </si>
  <si>
    <t>鏡島</t>
  </si>
  <si>
    <t>鷺山</t>
  </si>
  <si>
    <t>岐阜県庁前</t>
  </si>
  <si>
    <t>岐阜本荘</t>
  </si>
  <si>
    <t>忠節</t>
  </si>
  <si>
    <t>手力</t>
  </si>
  <si>
    <t>本郷</t>
  </si>
  <si>
    <t>大洞</t>
  </si>
  <si>
    <t>岐阜中部</t>
  </si>
  <si>
    <t>加納西部</t>
  </si>
  <si>
    <t>加納六条</t>
  </si>
  <si>
    <t>東栄</t>
  </si>
  <si>
    <t>島</t>
  </si>
  <si>
    <t>鷺山東部</t>
  </si>
  <si>
    <t>近の島</t>
  </si>
  <si>
    <t>鷺山西部</t>
  </si>
  <si>
    <t>尻毛</t>
  </si>
  <si>
    <t>岐商前</t>
  </si>
  <si>
    <t>城西</t>
  </si>
  <si>
    <t>岐阜ときわ</t>
  </si>
  <si>
    <t>岐阜則武</t>
  </si>
  <si>
    <t>黒野</t>
  </si>
  <si>
    <t>藍川橋</t>
  </si>
  <si>
    <t>長良北部</t>
  </si>
  <si>
    <t>長良西部</t>
  </si>
  <si>
    <t>長良中央</t>
  </si>
  <si>
    <t>岩野田</t>
  </si>
  <si>
    <t>大洞団地</t>
  </si>
  <si>
    <t>穂積</t>
  </si>
  <si>
    <t>美江寺</t>
  </si>
  <si>
    <t>北方</t>
  </si>
  <si>
    <t>北方西部</t>
  </si>
  <si>
    <t>北方西郷</t>
  </si>
  <si>
    <t>真正</t>
  </si>
  <si>
    <t>岐阜山添</t>
  </si>
  <si>
    <t>根尾</t>
  </si>
  <si>
    <t>高富</t>
  </si>
  <si>
    <t>G</t>
  </si>
  <si>
    <t>高富大桑</t>
  </si>
  <si>
    <t>備考</t>
  </si>
  <si>
    <t>羽島東部</t>
  </si>
  <si>
    <t>羽島</t>
  </si>
  <si>
    <t>羽島足近</t>
  </si>
  <si>
    <t>羽島中央</t>
  </si>
  <si>
    <t>竹ヶ鼻</t>
  </si>
  <si>
    <t>羽島小熊</t>
  </si>
  <si>
    <t>羽島南部</t>
  </si>
  <si>
    <t>岐南徳田</t>
  </si>
  <si>
    <t>笠松</t>
  </si>
  <si>
    <t>那加中央</t>
  </si>
  <si>
    <t>那加西部</t>
  </si>
  <si>
    <t>那加北部</t>
  </si>
  <si>
    <t>蘇原</t>
  </si>
  <si>
    <t>那加東部</t>
  </si>
  <si>
    <t>鵜沼</t>
  </si>
  <si>
    <t>稲羽</t>
  </si>
  <si>
    <t>各務原</t>
  </si>
  <si>
    <t>鵜沼かかみ</t>
  </si>
  <si>
    <t>蘇原北部</t>
  </si>
  <si>
    <t>尾崎団地</t>
  </si>
  <si>
    <t>鵜沼団地</t>
  </si>
  <si>
    <t>大垣東部</t>
  </si>
  <si>
    <t>大垣西部</t>
  </si>
  <si>
    <t>大垣(平林)</t>
  </si>
  <si>
    <t>大垣北部</t>
  </si>
  <si>
    <t>大垣</t>
  </si>
  <si>
    <t>池田町</t>
  </si>
  <si>
    <t>垂井</t>
  </si>
  <si>
    <t>高田</t>
  </si>
  <si>
    <t>上石津</t>
  </si>
  <si>
    <t>海津</t>
  </si>
  <si>
    <t>美濃加茂</t>
  </si>
  <si>
    <t>古井</t>
  </si>
  <si>
    <t>坂祝</t>
  </si>
  <si>
    <t>加茂野</t>
  </si>
  <si>
    <t>白川口</t>
  </si>
  <si>
    <t>美濃市</t>
  </si>
  <si>
    <t>牧谷</t>
  </si>
  <si>
    <t>関</t>
  </si>
  <si>
    <t>関西部</t>
  </si>
  <si>
    <t>関南部</t>
  </si>
  <si>
    <t>関小瀬</t>
  </si>
  <si>
    <t>関東部</t>
  </si>
  <si>
    <t>小金田</t>
  </si>
  <si>
    <t>関富野</t>
  </si>
  <si>
    <t>郡上八幡</t>
  </si>
  <si>
    <t>可児中央</t>
  </si>
  <si>
    <t>西可児</t>
  </si>
  <si>
    <t>可児西部</t>
  </si>
  <si>
    <t>市の倉滝呂
鶴里町</t>
  </si>
  <si>
    <t>多治見南部</t>
  </si>
  <si>
    <t>多治見</t>
  </si>
  <si>
    <t>A</t>
  </si>
  <si>
    <t>ホワイトタウン</t>
  </si>
  <si>
    <t>土岐</t>
  </si>
  <si>
    <t>下石</t>
  </si>
  <si>
    <t>瑞浪</t>
  </si>
  <si>
    <t>陶</t>
  </si>
  <si>
    <t>恵那</t>
  </si>
  <si>
    <t>中の方</t>
  </si>
  <si>
    <t>東野</t>
  </si>
  <si>
    <t>岩村</t>
  </si>
  <si>
    <t>中津川</t>
  </si>
  <si>
    <t>高山</t>
  </si>
  <si>
    <t>高山南部</t>
  </si>
  <si>
    <t>高山北部</t>
  </si>
  <si>
    <t>神岡</t>
  </si>
  <si>
    <t>茂住</t>
  </si>
  <si>
    <t>上宝</t>
  </si>
  <si>
    <t>打保</t>
  </si>
  <si>
    <t>飛騨杉原</t>
  </si>
  <si>
    <t>飛騨国府</t>
  </si>
  <si>
    <t>飛騨古川</t>
  </si>
  <si>
    <t>古川</t>
  </si>
  <si>
    <t>飛騨金山</t>
  </si>
  <si>
    <t>東村</t>
  </si>
  <si>
    <t>焼石</t>
  </si>
  <si>
    <t>下呂</t>
  </si>
  <si>
    <t>飛騨竹原</t>
  </si>
  <si>
    <t>飛騨萩原</t>
  </si>
  <si>
    <t>飛騨川西</t>
  </si>
  <si>
    <t>飛騨小坂</t>
  </si>
  <si>
    <t>地　　区</t>
    <rPh sb="0" eb="1">
      <t>チ</t>
    </rPh>
    <rPh sb="3" eb="4">
      <t>ク</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</si>
  <si>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</si>
  <si>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</si>
  <si>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</si>
  <si>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岐阜新聞</t>
    <rPh sb="0" eb="2">
      <t>ギフ</t>
    </rPh>
    <rPh sb="2" eb="4">
      <t>シンブン</t>
    </rPh>
    <phoneticPr fontId="2"/>
  </si>
  <si>
    <t>読売新聞</t>
    <rPh sb="0" eb="2">
      <t>ヨミウリ</t>
    </rPh>
    <rPh sb="2" eb="4">
      <t>シンブン</t>
    </rPh>
    <phoneticPr fontId="2"/>
  </si>
  <si>
    <t>合　　計</t>
    <rPh sb="0" eb="1">
      <t>ゴウ</t>
    </rPh>
    <rPh sb="3" eb="4">
      <t>ケイ</t>
    </rPh>
    <phoneticPr fontId="2"/>
  </si>
  <si>
    <t>瑞穂市</t>
    <rPh sb="0" eb="2">
      <t>ミズホ</t>
    </rPh>
    <rPh sb="2" eb="3">
      <t>シ</t>
    </rPh>
    <phoneticPr fontId="2"/>
  </si>
  <si>
    <t>山県市</t>
    <rPh sb="2" eb="3">
      <t>シ</t>
    </rPh>
    <phoneticPr fontId="2"/>
  </si>
  <si>
    <t>長良西部</t>
    <rPh sb="3" eb="4">
      <t>ブ</t>
    </rPh>
    <phoneticPr fontId="2"/>
  </si>
  <si>
    <t>黒野西岐陽</t>
    <rPh sb="0" eb="1">
      <t>クロ</t>
    </rPh>
    <rPh sb="1" eb="2">
      <t>ノ</t>
    </rPh>
    <rPh sb="2" eb="3">
      <t>ニシ</t>
    </rPh>
    <phoneticPr fontId="2"/>
  </si>
  <si>
    <t>北方七郷</t>
    <rPh sb="0" eb="2">
      <t>ホッポウ</t>
    </rPh>
    <phoneticPr fontId="2"/>
  </si>
  <si>
    <t>瑞穂</t>
    <rPh sb="0" eb="2">
      <t>ミズホ</t>
    </rPh>
    <phoneticPr fontId="2"/>
  </si>
  <si>
    <t>瑞穂北</t>
    <rPh sb="0" eb="2">
      <t>ミズホ</t>
    </rPh>
    <phoneticPr fontId="2"/>
  </si>
  <si>
    <t>糸貫</t>
    <rPh sb="0" eb="1">
      <t>イト</t>
    </rPh>
    <rPh sb="1" eb="2">
      <t>カンツウ</t>
    </rPh>
    <phoneticPr fontId="2"/>
  </si>
  <si>
    <t>山県</t>
    <rPh sb="0" eb="2">
      <t>ヤマガタ</t>
    </rPh>
    <phoneticPr fontId="2"/>
  </si>
  <si>
    <t>山県高富</t>
    <rPh sb="0" eb="2">
      <t>ヤマガタ</t>
    </rPh>
    <phoneticPr fontId="2"/>
  </si>
  <si>
    <t>岐阜美山</t>
    <rPh sb="0" eb="2">
      <t>ギフ</t>
    </rPh>
    <phoneticPr fontId="2"/>
  </si>
  <si>
    <t>合計</t>
    <rPh sb="0" eb="2">
      <t>ゴウケイ</t>
    </rPh>
    <phoneticPr fontId="2"/>
  </si>
  <si>
    <t>枚</t>
    <rPh sb="0" eb="1">
      <t>マイ</t>
    </rPh>
    <phoneticPr fontId="2"/>
  </si>
  <si>
    <t>中之保（下之保）</t>
    <rPh sb="1" eb="2">
      <t>コレ</t>
    </rPh>
    <rPh sb="4" eb="5">
      <t>シモ</t>
    </rPh>
    <rPh sb="5" eb="6">
      <t>コレ</t>
    </rPh>
    <rPh sb="6" eb="7">
      <t>ホ</t>
    </rPh>
    <phoneticPr fontId="2"/>
  </si>
  <si>
    <t>上之保</t>
    <rPh sb="1" eb="2">
      <t>コレ</t>
    </rPh>
    <phoneticPr fontId="2"/>
  </si>
  <si>
    <t>笠松</t>
    <rPh sb="0" eb="2">
      <t>カサマツ</t>
    </rPh>
    <phoneticPr fontId="2"/>
  </si>
  <si>
    <t>大垣駅前</t>
    <rPh sb="2" eb="4">
      <t>エキマエ</t>
    </rPh>
    <phoneticPr fontId="2"/>
  </si>
  <si>
    <t>美濃太田</t>
    <rPh sb="2" eb="4">
      <t>オオタ</t>
    </rPh>
    <phoneticPr fontId="2"/>
  </si>
  <si>
    <t>川辺町</t>
    <rPh sb="0" eb="1">
      <t>カワ</t>
    </rPh>
    <rPh sb="1" eb="2">
      <t>ヘン</t>
    </rPh>
    <rPh sb="2" eb="3">
      <t>チョウ</t>
    </rPh>
    <phoneticPr fontId="2"/>
  </si>
  <si>
    <t>坂祝町</t>
    <rPh sb="0" eb="1">
      <t>サカ</t>
    </rPh>
    <rPh sb="1" eb="2">
      <t>イワイ</t>
    </rPh>
    <rPh sb="2" eb="3">
      <t>チョウ</t>
    </rPh>
    <phoneticPr fontId="2"/>
  </si>
  <si>
    <t>富加町</t>
    <rPh sb="0" eb="1">
      <t>トミ</t>
    </rPh>
    <rPh sb="1" eb="2">
      <t>カ</t>
    </rPh>
    <rPh sb="2" eb="3">
      <t>チョウ</t>
    </rPh>
    <phoneticPr fontId="2"/>
  </si>
  <si>
    <t>白川町</t>
    <rPh sb="0" eb="3">
      <t>シラカワチョウ</t>
    </rPh>
    <phoneticPr fontId="2"/>
  </si>
  <si>
    <t>東白川村</t>
    <rPh sb="0" eb="1">
      <t>ヒガシ</t>
    </rPh>
    <rPh sb="1" eb="3">
      <t>シラカワ</t>
    </rPh>
    <rPh sb="3" eb="4">
      <t>ムラ</t>
    </rPh>
    <phoneticPr fontId="2"/>
  </si>
  <si>
    <t>七宗町</t>
    <rPh sb="0" eb="1">
      <t>７</t>
    </rPh>
    <rPh sb="1" eb="2">
      <t>ソウ</t>
    </rPh>
    <rPh sb="2" eb="3">
      <t>マチ</t>
    </rPh>
    <phoneticPr fontId="2"/>
  </si>
  <si>
    <t>八百津町</t>
    <rPh sb="0" eb="4">
      <t>ヤオツチョウ</t>
    </rPh>
    <phoneticPr fontId="2"/>
  </si>
  <si>
    <t>関東部</t>
    <rPh sb="2" eb="3">
      <t>ブ</t>
    </rPh>
    <phoneticPr fontId="2"/>
  </si>
  <si>
    <t>御嵩町</t>
    <rPh sb="2" eb="3">
      <t>マチ</t>
    </rPh>
    <phoneticPr fontId="2"/>
  </si>
  <si>
    <t>恵那</t>
    <rPh sb="0" eb="2">
      <t>エナ</t>
    </rPh>
    <phoneticPr fontId="2"/>
  </si>
  <si>
    <t>奥飛騨</t>
    <rPh sb="0" eb="1">
      <t>オク</t>
    </rPh>
    <rPh sb="1" eb="3">
      <t>ヒダ</t>
    </rPh>
    <phoneticPr fontId="2"/>
  </si>
  <si>
    <t>下呂市</t>
    <rPh sb="0" eb="2">
      <t>ゲロ</t>
    </rPh>
    <rPh sb="2" eb="3">
      <t>シ</t>
    </rPh>
    <phoneticPr fontId="2"/>
  </si>
  <si>
    <t>角川</t>
    <rPh sb="0" eb="2">
      <t>カドカワ</t>
    </rPh>
    <phoneticPr fontId="2"/>
  </si>
  <si>
    <t>坂上</t>
    <rPh sb="0" eb="2">
      <t>サカガミ</t>
    </rPh>
    <phoneticPr fontId="2"/>
  </si>
  <si>
    <t>岐阜川島</t>
  </si>
  <si>
    <t>川島</t>
  </si>
  <si>
    <t>備考</t>
    <rPh sb="0" eb="2">
      <t>ビコウ</t>
    </rPh>
    <phoneticPr fontId="2"/>
  </si>
  <si>
    <t>高山朝日町</t>
    <rPh sb="0" eb="2">
      <t>タカヤマ</t>
    </rPh>
    <rPh sb="2" eb="5">
      <t>アサヒチョウ</t>
    </rPh>
    <phoneticPr fontId="2"/>
  </si>
  <si>
    <t>ひだ一之宮</t>
    <rPh sb="2" eb="5">
      <t>イチノミヤ</t>
    </rPh>
    <phoneticPr fontId="2"/>
  </si>
  <si>
    <t>海津市</t>
    <rPh sb="2" eb="3">
      <t>シ</t>
    </rPh>
    <phoneticPr fontId="2"/>
  </si>
  <si>
    <t>岐阜茜部</t>
    <rPh sb="0" eb="2">
      <t>ギフ</t>
    </rPh>
    <phoneticPr fontId="2"/>
  </si>
  <si>
    <t>柳津</t>
    <rPh sb="0" eb="2">
      <t>ヤナイヅ</t>
    </rPh>
    <phoneticPr fontId="2"/>
  </si>
  <si>
    <t>笠原</t>
    <rPh sb="0" eb="2">
      <t>カサハラ</t>
    </rPh>
    <phoneticPr fontId="2"/>
  </si>
  <si>
    <t>笠原町</t>
    <rPh sb="0" eb="3">
      <t>カサハラチョウ</t>
    </rPh>
    <phoneticPr fontId="2"/>
  </si>
  <si>
    <t>海津平田</t>
    <rPh sb="0" eb="1">
      <t>カイ</t>
    </rPh>
    <rPh sb="1" eb="2">
      <t>ツ</t>
    </rPh>
    <rPh sb="2" eb="4">
      <t>ヒラタ</t>
    </rPh>
    <phoneticPr fontId="2"/>
  </si>
  <si>
    <t>県庁北</t>
    <rPh sb="2" eb="3">
      <t>キタ</t>
    </rPh>
    <phoneticPr fontId="2"/>
  </si>
  <si>
    <t>瑞穂牛牧</t>
    <rPh sb="0" eb="2">
      <t>ミズホ</t>
    </rPh>
    <rPh sb="2" eb="4">
      <t>ウシマキ</t>
    </rPh>
    <phoneticPr fontId="2"/>
  </si>
  <si>
    <t>妻木</t>
    <rPh sb="0" eb="2">
      <t>ツマキ</t>
    </rPh>
    <phoneticPr fontId="2"/>
  </si>
  <si>
    <t>柳津</t>
    <rPh sb="0" eb="1">
      <t>ヤナギ</t>
    </rPh>
    <rPh sb="1" eb="2">
      <t>ツ</t>
    </rPh>
    <phoneticPr fontId="2"/>
  </si>
  <si>
    <t>茜部川手</t>
    <rPh sb="2" eb="4">
      <t>カワテ</t>
    </rPh>
    <phoneticPr fontId="2"/>
  </si>
  <si>
    <t>鵜沼東</t>
    <rPh sb="2" eb="3">
      <t>ヒガシ</t>
    </rPh>
    <phoneticPr fontId="2"/>
  </si>
  <si>
    <t>連絡先</t>
    <rPh sb="0" eb="3">
      <t>レンラクサキ</t>
    </rPh>
    <phoneticPr fontId="2"/>
  </si>
  <si>
    <t>北方東部</t>
    <rPh sb="0" eb="2">
      <t>キタガタ</t>
    </rPh>
    <rPh sb="2" eb="4">
      <t>トウブ</t>
    </rPh>
    <phoneticPr fontId="2"/>
  </si>
  <si>
    <t>大垣東部</t>
    <rPh sb="2" eb="4">
      <t>トウブ</t>
    </rPh>
    <phoneticPr fontId="2"/>
  </si>
  <si>
    <t>高山西部</t>
    <rPh sb="0" eb="2">
      <t>タカヤマ</t>
    </rPh>
    <rPh sb="2" eb="4">
      <t>セイブ</t>
    </rPh>
    <phoneticPr fontId="2"/>
  </si>
  <si>
    <t>大垣駅西</t>
    <rPh sb="2" eb="3">
      <t>エキ</t>
    </rPh>
    <rPh sb="3" eb="4">
      <t>ニシ</t>
    </rPh>
    <phoneticPr fontId="2"/>
  </si>
  <si>
    <t>羽島北部</t>
    <rPh sb="2" eb="3">
      <t>キタ</t>
    </rPh>
    <phoneticPr fontId="2"/>
  </si>
  <si>
    <t>本巣市</t>
    <rPh sb="2" eb="3">
      <t>シ</t>
    </rPh>
    <phoneticPr fontId="2"/>
  </si>
  <si>
    <t>郡上市</t>
    <rPh sb="2" eb="3">
      <t>シ</t>
    </rPh>
    <phoneticPr fontId="2"/>
  </si>
  <si>
    <t>飛騨市</t>
    <rPh sb="0" eb="2">
      <t>ヒダ</t>
    </rPh>
    <rPh sb="2" eb="3">
      <t>シ</t>
    </rPh>
    <phoneticPr fontId="2"/>
  </si>
  <si>
    <t>岐阜市全域の場合</t>
    <rPh sb="0" eb="3">
      <t>ギフシ</t>
    </rPh>
    <rPh sb="3" eb="5">
      <t>ゼンイキ</t>
    </rPh>
    <rPh sb="6" eb="8">
      <t>バアイ</t>
    </rPh>
    <phoneticPr fontId="2"/>
  </si>
  <si>
    <t>関北部</t>
    <rPh sb="0" eb="1">
      <t>セキ</t>
    </rPh>
    <rPh sb="1" eb="3">
      <t>ホクブ</t>
    </rPh>
    <phoneticPr fontId="2"/>
  </si>
  <si>
    <t>高山北部</t>
    <rPh sb="0" eb="2">
      <t>タカヤマ</t>
    </rPh>
    <rPh sb="2" eb="3">
      <t>ホク</t>
    </rPh>
    <rPh sb="3" eb="4">
      <t>ブ</t>
    </rPh>
    <phoneticPr fontId="2"/>
  </si>
  <si>
    <t>恵那上矢作</t>
    <rPh sb="0" eb="2">
      <t>エナ</t>
    </rPh>
    <rPh sb="2" eb="3">
      <t>カミ</t>
    </rPh>
    <rPh sb="3" eb="5">
      <t>ヤハギ</t>
    </rPh>
    <phoneticPr fontId="2"/>
  </si>
  <si>
    <t>藍川</t>
    <rPh sb="0" eb="2">
      <t>アイカワ</t>
    </rPh>
    <phoneticPr fontId="2"/>
  </si>
  <si>
    <t>土岐市</t>
    <rPh sb="0" eb="2">
      <t>トキ</t>
    </rPh>
    <rPh sb="2" eb="3">
      <t>シ</t>
    </rPh>
    <phoneticPr fontId="2"/>
  </si>
  <si>
    <t>※信濃毎日新聞の扱いあり　　① 50枚含む　　② 50枚含む</t>
    <rPh sb="1" eb="3">
      <t>シナノ</t>
    </rPh>
    <rPh sb="3" eb="5">
      <t>マイニチ</t>
    </rPh>
    <rPh sb="5" eb="7">
      <t>シンブン</t>
    </rPh>
    <rPh sb="8" eb="9">
      <t>アツカ</t>
    </rPh>
    <rPh sb="18" eb="19">
      <t>マイ</t>
    </rPh>
    <rPh sb="19" eb="20">
      <t>フク</t>
    </rPh>
    <rPh sb="27" eb="28">
      <t>マイ</t>
    </rPh>
    <rPh sb="28" eb="29">
      <t>フク</t>
    </rPh>
    <phoneticPr fontId="2"/>
  </si>
  <si>
    <t>※北日本新聞の扱いあり　　① 50枚含む　　② 50枚含む</t>
    <rPh sb="1" eb="2">
      <t>キタ</t>
    </rPh>
    <rPh sb="2" eb="4">
      <t>ニホン</t>
    </rPh>
    <phoneticPr fontId="2"/>
  </si>
  <si>
    <t>伏見</t>
    <rPh sb="0" eb="2">
      <t>フシミ</t>
    </rPh>
    <phoneticPr fontId="2"/>
  </si>
  <si>
    <t>下石</t>
    <rPh sb="0" eb="1">
      <t>オ</t>
    </rPh>
    <rPh sb="1" eb="2">
      <t>イシ</t>
    </rPh>
    <phoneticPr fontId="2"/>
  </si>
  <si>
    <t>駄知</t>
    <rPh sb="0" eb="1">
      <t>ダ</t>
    </rPh>
    <rPh sb="1" eb="2">
      <t>チ</t>
    </rPh>
    <phoneticPr fontId="2"/>
  </si>
  <si>
    <t>☆月曜日折込不可（正ヶ洞）</t>
    <rPh sb="9" eb="10">
      <t>マサ</t>
    </rPh>
    <rPh sb="11" eb="12">
      <t>ホラ</t>
    </rPh>
    <phoneticPr fontId="2"/>
  </si>
  <si>
    <t>折込数</t>
    <rPh sb="0" eb="2">
      <t>オリコミ</t>
    </rPh>
    <rPh sb="2" eb="3">
      <t>スウ</t>
    </rPh>
    <phoneticPr fontId="2"/>
  </si>
  <si>
    <t>店数</t>
    <rPh sb="0" eb="1">
      <t>ミセ</t>
    </rPh>
    <rPh sb="1" eb="2">
      <t>スウ</t>
    </rPh>
    <phoneticPr fontId="2"/>
  </si>
  <si>
    <t>サイズ</t>
    <phoneticPr fontId="2"/>
  </si>
  <si>
    <t>*1</t>
    <phoneticPr fontId="2"/>
  </si>
  <si>
    <t>*2</t>
    <phoneticPr fontId="2"/>
  </si>
  <si>
    <t>Ｐ</t>
    <phoneticPr fontId="2"/>
  </si>
  <si>
    <t>岐阜市</t>
    <phoneticPr fontId="2"/>
  </si>
  <si>
    <t>本巣郡</t>
    <phoneticPr fontId="2"/>
  </si>
  <si>
    <t>羽島市</t>
    <phoneticPr fontId="2"/>
  </si>
  <si>
    <t>羽島郡</t>
    <phoneticPr fontId="2"/>
  </si>
  <si>
    <t>各務原市</t>
    <phoneticPr fontId="2"/>
  </si>
  <si>
    <t>大垣市</t>
    <phoneticPr fontId="2"/>
  </si>
  <si>
    <t>揖斐郡</t>
    <phoneticPr fontId="2"/>
  </si>
  <si>
    <t>不破郡</t>
    <phoneticPr fontId="2"/>
  </si>
  <si>
    <t>安八郡</t>
    <phoneticPr fontId="2"/>
  </si>
  <si>
    <t>養老郡</t>
    <phoneticPr fontId="2"/>
  </si>
  <si>
    <t>美濃加茂市</t>
    <phoneticPr fontId="2"/>
  </si>
  <si>
    <t>加茂郡</t>
    <phoneticPr fontId="2"/>
  </si>
  <si>
    <t>美濃市</t>
    <phoneticPr fontId="2"/>
  </si>
  <si>
    <t>関市</t>
    <phoneticPr fontId="2"/>
  </si>
  <si>
    <t>可児市</t>
    <phoneticPr fontId="2"/>
  </si>
  <si>
    <t>可児郡</t>
    <phoneticPr fontId="2"/>
  </si>
  <si>
    <t>多治見市</t>
    <phoneticPr fontId="2"/>
  </si>
  <si>
    <t>土岐市</t>
    <phoneticPr fontId="2"/>
  </si>
  <si>
    <t>瑞浪市</t>
    <phoneticPr fontId="2"/>
  </si>
  <si>
    <t>恵那市</t>
    <phoneticPr fontId="2"/>
  </si>
  <si>
    <t>中津川市</t>
    <phoneticPr fontId="2"/>
  </si>
  <si>
    <t>☆</t>
    <phoneticPr fontId="2"/>
  </si>
  <si>
    <t>高山市</t>
    <phoneticPr fontId="2"/>
  </si>
  <si>
    <t>春里</t>
    <phoneticPr fontId="2"/>
  </si>
  <si>
    <t>下切</t>
    <phoneticPr fontId="2"/>
  </si>
  <si>
    <t>伏見兼山</t>
    <phoneticPr fontId="2"/>
  </si>
  <si>
    <t>御嵩</t>
    <phoneticPr fontId="2"/>
  </si>
  <si>
    <t>多治見(両藤舎)</t>
    <phoneticPr fontId="2"/>
  </si>
  <si>
    <t>多治見東部</t>
    <phoneticPr fontId="2"/>
  </si>
  <si>
    <t>G</t>
    <phoneticPr fontId="2"/>
  </si>
  <si>
    <t>A</t>
    <phoneticPr fontId="2"/>
  </si>
  <si>
    <t>兼山</t>
    <phoneticPr fontId="2"/>
  </si>
  <si>
    <t>長森東日野</t>
    <rPh sb="3" eb="5">
      <t>ヒノ</t>
    </rPh>
    <phoneticPr fontId="2"/>
  </si>
  <si>
    <t xml:space="preserve"> </t>
    <phoneticPr fontId="2"/>
  </si>
  <si>
    <t>長森南岐南</t>
    <rPh sb="0" eb="2">
      <t>ナガモリ</t>
    </rPh>
    <rPh sb="2" eb="3">
      <t>ミナミ</t>
    </rPh>
    <rPh sb="3" eb="5">
      <t>ギナン</t>
    </rPh>
    <phoneticPr fontId="2"/>
  </si>
  <si>
    <t>本巣北方</t>
    <rPh sb="0" eb="2">
      <t>モトス</t>
    </rPh>
    <phoneticPr fontId="2"/>
  </si>
  <si>
    <t>佐見</t>
    <rPh sb="0" eb="1">
      <t>サ</t>
    </rPh>
    <rPh sb="1" eb="2">
      <t>ミ</t>
    </rPh>
    <phoneticPr fontId="2"/>
  </si>
  <si>
    <t>糸貫・北方町
岐阜市の一部</t>
    <phoneticPr fontId="2"/>
  </si>
  <si>
    <t>*1</t>
    <phoneticPr fontId="2"/>
  </si>
  <si>
    <t>*2</t>
    <phoneticPr fontId="2"/>
  </si>
  <si>
    <t>長森</t>
    <phoneticPr fontId="2"/>
  </si>
  <si>
    <t>岐阜</t>
    <phoneticPr fontId="2"/>
  </si>
  <si>
    <t>岩田坂</t>
    <phoneticPr fontId="2"/>
  </si>
  <si>
    <t>下芥見</t>
    <phoneticPr fontId="2"/>
  </si>
  <si>
    <t>県庁前</t>
    <phoneticPr fontId="2"/>
  </si>
  <si>
    <t>鶉</t>
    <phoneticPr fontId="2"/>
  </si>
  <si>
    <t>鵜飼黒野</t>
    <phoneticPr fontId="2"/>
  </si>
  <si>
    <t>芥見</t>
    <phoneticPr fontId="2"/>
  </si>
  <si>
    <t>羽島中央</t>
    <phoneticPr fontId="2"/>
  </si>
  <si>
    <t>羽島南部</t>
    <phoneticPr fontId="2"/>
  </si>
  <si>
    <t>ＡＭ</t>
    <phoneticPr fontId="2"/>
  </si>
  <si>
    <t>*1</t>
    <phoneticPr fontId="2"/>
  </si>
  <si>
    <t>各務原中央</t>
    <phoneticPr fontId="2"/>
  </si>
  <si>
    <t>蘇原北尾崎</t>
    <phoneticPr fontId="2"/>
  </si>
  <si>
    <t>各務原中央町</t>
    <phoneticPr fontId="2"/>
  </si>
  <si>
    <t>大垣東部</t>
    <phoneticPr fontId="2"/>
  </si>
  <si>
    <t>大垣西部</t>
    <phoneticPr fontId="2"/>
  </si>
  <si>
    <t>*1</t>
    <phoneticPr fontId="2"/>
  </si>
  <si>
    <t>大垣中川</t>
    <phoneticPr fontId="2"/>
  </si>
  <si>
    <t>*2</t>
    <phoneticPr fontId="2"/>
  </si>
  <si>
    <t>大垣(大迫)</t>
    <phoneticPr fontId="2"/>
  </si>
  <si>
    <t>北垣</t>
    <phoneticPr fontId="2"/>
  </si>
  <si>
    <t>美濃赤坂</t>
    <phoneticPr fontId="2"/>
  </si>
  <si>
    <t>大垣赤坂</t>
    <phoneticPr fontId="2"/>
  </si>
  <si>
    <t>*3</t>
    <phoneticPr fontId="2"/>
  </si>
  <si>
    <t>墨俣</t>
    <phoneticPr fontId="2"/>
  </si>
  <si>
    <t>上石津</t>
    <phoneticPr fontId="2"/>
  </si>
  <si>
    <t>ＡＭ</t>
    <phoneticPr fontId="2"/>
  </si>
  <si>
    <t>高須</t>
    <phoneticPr fontId="2"/>
  </si>
  <si>
    <t>Ａ</t>
    <phoneticPr fontId="2"/>
  </si>
  <si>
    <t>石津</t>
    <phoneticPr fontId="2"/>
  </si>
  <si>
    <t>駒野</t>
    <phoneticPr fontId="2"/>
  </si>
  <si>
    <t>大野黒野</t>
    <phoneticPr fontId="2"/>
  </si>
  <si>
    <t>大野</t>
    <phoneticPr fontId="2"/>
  </si>
  <si>
    <t>ＡM</t>
    <phoneticPr fontId="2"/>
  </si>
  <si>
    <t>揖斐大野</t>
    <phoneticPr fontId="2"/>
  </si>
  <si>
    <t>大野西</t>
    <phoneticPr fontId="2"/>
  </si>
  <si>
    <t>池田北</t>
    <phoneticPr fontId="2"/>
  </si>
  <si>
    <t>A</t>
    <phoneticPr fontId="2"/>
  </si>
  <si>
    <t>Ｍ</t>
    <phoneticPr fontId="2"/>
  </si>
  <si>
    <t>池田南</t>
    <phoneticPr fontId="2"/>
  </si>
  <si>
    <t>揖斐</t>
    <phoneticPr fontId="2"/>
  </si>
  <si>
    <t>垂井</t>
    <phoneticPr fontId="2"/>
  </si>
  <si>
    <t>垂井南部</t>
    <phoneticPr fontId="2"/>
  </si>
  <si>
    <t>関ヶ原</t>
    <phoneticPr fontId="2"/>
  </si>
  <si>
    <t>今須</t>
    <phoneticPr fontId="2"/>
  </si>
  <si>
    <t>広神戸</t>
    <phoneticPr fontId="2"/>
  </si>
  <si>
    <t>安八</t>
    <phoneticPr fontId="2"/>
  </si>
  <si>
    <t>輪之内</t>
    <phoneticPr fontId="2"/>
  </si>
  <si>
    <t>美濃高田</t>
    <phoneticPr fontId="2"/>
  </si>
  <si>
    <t>*3</t>
    <phoneticPr fontId="2"/>
  </si>
  <si>
    <t>養老</t>
    <phoneticPr fontId="2"/>
  </si>
  <si>
    <t>栗笠</t>
    <phoneticPr fontId="2"/>
  </si>
  <si>
    <t>備考</t>
    <phoneticPr fontId="2"/>
  </si>
  <si>
    <t>美濃加茂</t>
    <phoneticPr fontId="2"/>
  </si>
  <si>
    <t>切井</t>
    <phoneticPr fontId="2"/>
  </si>
  <si>
    <t>黒川</t>
    <phoneticPr fontId="2"/>
  </si>
  <si>
    <t>赤河</t>
    <phoneticPr fontId="2"/>
  </si>
  <si>
    <t>下油井</t>
    <phoneticPr fontId="2"/>
  </si>
  <si>
    <t>神土</t>
    <phoneticPr fontId="2"/>
  </si>
  <si>
    <t>七宗</t>
    <phoneticPr fontId="2"/>
  </si>
  <si>
    <t>七宗</t>
    <phoneticPr fontId="2"/>
  </si>
  <si>
    <t>八百津</t>
    <phoneticPr fontId="2"/>
  </si>
  <si>
    <t>関</t>
    <phoneticPr fontId="2"/>
  </si>
  <si>
    <t>洞戸</t>
    <phoneticPr fontId="2"/>
  </si>
  <si>
    <t>郡上八幡</t>
    <phoneticPr fontId="2"/>
  </si>
  <si>
    <t>A</t>
    <phoneticPr fontId="2"/>
  </si>
  <si>
    <t>G</t>
    <phoneticPr fontId="2"/>
  </si>
  <si>
    <t>郡上大和</t>
    <phoneticPr fontId="2"/>
  </si>
  <si>
    <t>白鳥</t>
    <phoneticPr fontId="2"/>
  </si>
  <si>
    <t>相生</t>
    <phoneticPr fontId="2"/>
  </si>
  <si>
    <t>和良</t>
    <phoneticPr fontId="2"/>
  </si>
  <si>
    <t>正ヶ洞</t>
    <phoneticPr fontId="2"/>
  </si>
  <si>
    <t>備考</t>
    <phoneticPr fontId="2"/>
  </si>
  <si>
    <t>広見</t>
    <phoneticPr fontId="2"/>
  </si>
  <si>
    <t>G</t>
    <phoneticPr fontId="2"/>
  </si>
  <si>
    <t>今渡</t>
    <phoneticPr fontId="2"/>
  </si>
  <si>
    <t>今渡</t>
    <phoneticPr fontId="2"/>
  </si>
  <si>
    <t>西可児</t>
    <phoneticPr fontId="2"/>
  </si>
  <si>
    <t>多治見西部</t>
    <phoneticPr fontId="2"/>
  </si>
  <si>
    <t>多治見ﾎﾜｲﾄﾀｳﾝ</t>
    <phoneticPr fontId="2"/>
  </si>
  <si>
    <t>小泉</t>
    <phoneticPr fontId="2"/>
  </si>
  <si>
    <t>北栄</t>
    <phoneticPr fontId="2"/>
  </si>
  <si>
    <t>多治見脇之島</t>
    <phoneticPr fontId="2"/>
  </si>
  <si>
    <t>*3</t>
    <phoneticPr fontId="2"/>
  </si>
  <si>
    <t>多治見姫</t>
    <phoneticPr fontId="2"/>
  </si>
  <si>
    <t>*4</t>
    <phoneticPr fontId="2"/>
  </si>
  <si>
    <t>多治見桜ヶ丘</t>
    <phoneticPr fontId="2"/>
  </si>
  <si>
    <t>土岐津</t>
    <phoneticPr fontId="2"/>
  </si>
  <si>
    <t>G</t>
    <phoneticPr fontId="2"/>
  </si>
  <si>
    <t>土岐口</t>
    <phoneticPr fontId="2"/>
  </si>
  <si>
    <t>妻木</t>
    <phoneticPr fontId="2"/>
  </si>
  <si>
    <t>AM</t>
    <phoneticPr fontId="2"/>
  </si>
  <si>
    <t>MG</t>
    <phoneticPr fontId="2"/>
  </si>
  <si>
    <t>駄知</t>
    <phoneticPr fontId="2"/>
  </si>
  <si>
    <t>G</t>
    <phoneticPr fontId="2"/>
  </si>
  <si>
    <t>備考</t>
    <phoneticPr fontId="2"/>
  </si>
  <si>
    <t>G</t>
    <phoneticPr fontId="2"/>
  </si>
  <si>
    <t>瑞浪西部</t>
    <phoneticPr fontId="2"/>
  </si>
  <si>
    <t>釜戸</t>
    <phoneticPr fontId="2"/>
  </si>
  <si>
    <t>陶</t>
    <phoneticPr fontId="2"/>
  </si>
  <si>
    <t>恵那(佐伯)</t>
    <phoneticPr fontId="2"/>
  </si>
  <si>
    <t>武並</t>
    <phoneticPr fontId="2"/>
  </si>
  <si>
    <t>遠山</t>
    <phoneticPr fontId="2"/>
  </si>
  <si>
    <t>鶴岡</t>
    <phoneticPr fontId="2"/>
  </si>
  <si>
    <t>明智</t>
    <phoneticPr fontId="2"/>
  </si>
  <si>
    <t>中津川東</t>
    <phoneticPr fontId="2"/>
  </si>
  <si>
    <t>中津川西</t>
    <phoneticPr fontId="2"/>
  </si>
  <si>
    <t>中津川北</t>
    <phoneticPr fontId="2"/>
  </si>
  <si>
    <t>坂本</t>
    <phoneticPr fontId="2"/>
  </si>
  <si>
    <t>①</t>
    <phoneticPr fontId="2"/>
  </si>
  <si>
    <t>落合</t>
    <phoneticPr fontId="2"/>
  </si>
  <si>
    <t>苗木</t>
    <phoneticPr fontId="2"/>
  </si>
  <si>
    <t>阿木</t>
    <phoneticPr fontId="2"/>
  </si>
  <si>
    <t>蛭川</t>
    <phoneticPr fontId="2"/>
  </si>
  <si>
    <t>②</t>
    <phoneticPr fontId="2"/>
  </si>
  <si>
    <t>美濃坂下</t>
    <phoneticPr fontId="2"/>
  </si>
  <si>
    <t>福岡</t>
    <phoneticPr fontId="2"/>
  </si>
  <si>
    <t>下野</t>
    <phoneticPr fontId="2"/>
  </si>
  <si>
    <t>田瀬</t>
    <phoneticPr fontId="2"/>
  </si>
  <si>
    <t>付知</t>
    <phoneticPr fontId="2"/>
  </si>
  <si>
    <t>加子母</t>
    <phoneticPr fontId="2"/>
  </si>
  <si>
    <t>☆</t>
    <phoneticPr fontId="2"/>
  </si>
  <si>
    <t>清見</t>
    <phoneticPr fontId="2"/>
  </si>
  <si>
    <t>久々野</t>
    <phoneticPr fontId="2"/>
  </si>
  <si>
    <t>丹生川</t>
    <phoneticPr fontId="2"/>
  </si>
  <si>
    <t>①</t>
    <phoneticPr fontId="2"/>
  </si>
  <si>
    <t>②</t>
    <phoneticPr fontId="2"/>
  </si>
  <si>
    <t>Ｎ</t>
    <phoneticPr fontId="2"/>
  </si>
  <si>
    <t>Ｎ</t>
    <phoneticPr fontId="2"/>
  </si>
  <si>
    <t>ＮM</t>
    <phoneticPr fontId="2"/>
  </si>
  <si>
    <t>ＮＡ</t>
    <phoneticPr fontId="2"/>
  </si>
  <si>
    <t>ＮＡＭ</t>
    <phoneticPr fontId="2"/>
  </si>
  <si>
    <t>ＮA　MG</t>
    <phoneticPr fontId="2"/>
  </si>
  <si>
    <t>ＮA　MG</t>
    <phoneticPr fontId="2"/>
  </si>
  <si>
    <t>ＮA　MGＹ</t>
    <phoneticPr fontId="2"/>
  </si>
  <si>
    <t>ＮA　MGY</t>
    <phoneticPr fontId="2"/>
  </si>
  <si>
    <t>　☆月曜日折込不可地区あり　　</t>
    <rPh sb="2" eb="5">
      <t>ゲツヨウビ</t>
    </rPh>
    <rPh sb="5" eb="7">
      <t>オリコミ</t>
    </rPh>
    <rPh sb="7" eb="9">
      <t>フカ</t>
    </rPh>
    <rPh sb="9" eb="11">
      <t>チク</t>
    </rPh>
    <phoneticPr fontId="2"/>
  </si>
  <si>
    <t>日野長森東</t>
    <rPh sb="2" eb="4">
      <t>ナガモリ</t>
    </rPh>
    <rPh sb="4" eb="5">
      <t>ヒガシ</t>
    </rPh>
    <phoneticPr fontId="2"/>
  </si>
  <si>
    <t>長良北部</t>
    <rPh sb="0" eb="2">
      <t>ナガラ</t>
    </rPh>
    <rPh sb="2" eb="4">
      <t>ホクブ</t>
    </rPh>
    <phoneticPr fontId="2"/>
  </si>
  <si>
    <t>岐阜東部</t>
    <rPh sb="0" eb="2">
      <t>ギフ</t>
    </rPh>
    <rPh sb="2" eb="4">
      <t>トウブ</t>
    </rPh>
    <phoneticPr fontId="2"/>
  </si>
  <si>
    <t>恵那(垣内)</t>
    <rPh sb="3" eb="5">
      <t>カキウチ</t>
    </rPh>
    <phoneticPr fontId="2"/>
  </si>
  <si>
    <t>高山</t>
    <phoneticPr fontId="2"/>
  </si>
  <si>
    <t>岐阜中央</t>
    <phoneticPr fontId="2"/>
  </si>
  <si>
    <t>岐阜入舟</t>
    <rPh sb="2" eb="3">
      <t>イ</t>
    </rPh>
    <rPh sb="3" eb="4">
      <t>フネ</t>
    </rPh>
    <phoneticPr fontId="2"/>
  </si>
  <si>
    <t>岐阜北部</t>
    <phoneticPr fontId="2"/>
  </si>
  <si>
    <t>則武早田</t>
    <rPh sb="2" eb="4">
      <t>ソウデン</t>
    </rPh>
    <phoneticPr fontId="2"/>
  </si>
  <si>
    <t>岐阜南部</t>
    <rPh sb="0" eb="2">
      <t>ギフ</t>
    </rPh>
    <rPh sb="2" eb="4">
      <t>ナンブ</t>
    </rPh>
    <phoneticPr fontId="2"/>
  </si>
  <si>
    <t>鵜沼各務原</t>
    <rPh sb="2" eb="5">
      <t>カガミハラ</t>
    </rPh>
    <phoneticPr fontId="2"/>
  </si>
  <si>
    <t>◎☆</t>
    <phoneticPr fontId="2"/>
  </si>
  <si>
    <t>◎大野郡含む</t>
    <rPh sb="1" eb="3">
      <t>オオノ</t>
    </rPh>
    <rPh sb="3" eb="4">
      <t>グン</t>
    </rPh>
    <rPh sb="4" eb="5">
      <t>フク</t>
    </rPh>
    <phoneticPr fontId="2"/>
  </si>
  <si>
    <t>計</t>
    <rPh sb="0" eb="1">
      <t>ケイ</t>
    </rPh>
    <phoneticPr fontId="2"/>
  </si>
  <si>
    <t>☆月曜折込不可（飛騨国府）</t>
    <rPh sb="1" eb="3">
      <t>ゲツヨウ</t>
    </rPh>
    <rPh sb="3" eb="5">
      <t>オリコミ</t>
    </rPh>
    <rPh sb="5" eb="7">
      <t>フカ</t>
    </rPh>
    <rPh sb="8" eb="10">
      <t>ヒダ</t>
    </rPh>
    <rPh sb="10" eb="12">
      <t>コクフ</t>
    </rPh>
    <phoneticPr fontId="2"/>
  </si>
  <si>
    <t>川辺</t>
    <rPh sb="0" eb="2">
      <t>カワベ</t>
    </rPh>
    <phoneticPr fontId="2"/>
  </si>
  <si>
    <t>≪折　込　広　告　部　数　表≫</t>
    <rPh sb="1" eb="2">
      <t>オリ</t>
    </rPh>
    <rPh sb="3" eb="4">
      <t>コ</t>
    </rPh>
    <rPh sb="5" eb="6">
      <t>ヒロ</t>
    </rPh>
    <rPh sb="7" eb="8">
      <t>コク</t>
    </rPh>
    <rPh sb="9" eb="10">
      <t>ブ</t>
    </rPh>
    <rPh sb="11" eb="12">
      <t>スウ</t>
    </rPh>
    <rPh sb="13" eb="14">
      <t>ヒョウ</t>
    </rPh>
    <phoneticPr fontId="2"/>
  </si>
  <si>
    <t>≪折　込　広　告　部　数　表≫</t>
    <phoneticPr fontId="2"/>
  </si>
  <si>
    <t>ＡM</t>
    <phoneticPr fontId="2"/>
  </si>
  <si>
    <t>岐阜市欄参照</t>
    <rPh sb="0" eb="2">
      <t>ギフ</t>
    </rPh>
    <rPh sb="2" eb="3">
      <t>シ</t>
    </rPh>
    <rPh sb="3" eb="4">
      <t>ラン</t>
    </rPh>
    <rPh sb="4" eb="6">
      <t>サンショウ</t>
    </rPh>
    <phoneticPr fontId="2"/>
  </si>
  <si>
    <t>AＭ</t>
    <phoneticPr fontId="2"/>
  </si>
  <si>
    <t>多治見</t>
    <phoneticPr fontId="2"/>
  </si>
  <si>
    <t>*2 土岐市 350枚含む、愛知県瀬戸市100枚含む</t>
    <rPh sb="14" eb="17">
      <t>アイチケン</t>
    </rPh>
    <rPh sb="17" eb="20">
      <t>セトシ</t>
    </rPh>
    <rPh sb="23" eb="24">
      <t>マイ</t>
    </rPh>
    <rPh sb="24" eb="25">
      <t>フク</t>
    </rPh>
    <phoneticPr fontId="2"/>
  </si>
  <si>
    <t>土岐市全域の場合、多治見市多治見(両藤舎)350枚をプラス</t>
    <rPh sb="13" eb="16">
      <t>タジミ</t>
    </rPh>
    <rPh sb="24" eb="25">
      <t>マイ</t>
    </rPh>
    <phoneticPr fontId="2"/>
  </si>
  <si>
    <t>多治見北</t>
    <rPh sb="3" eb="4">
      <t>キタ</t>
    </rPh>
    <phoneticPr fontId="2"/>
  </si>
  <si>
    <t>茜部佐波</t>
    <rPh sb="0" eb="1">
      <t>アカネ</t>
    </rPh>
    <rPh sb="1" eb="2">
      <t>ベ</t>
    </rPh>
    <rPh sb="2" eb="4">
      <t>サナミ</t>
    </rPh>
    <phoneticPr fontId="2"/>
  </si>
  <si>
    <t>*3</t>
  </si>
  <si>
    <t>（</t>
    <phoneticPr fontId="2"/>
  </si>
  <si>
    <t>　岐　阜　市</t>
    <rPh sb="1" eb="2">
      <t>チマタ</t>
    </rPh>
    <rPh sb="3" eb="4">
      <t>ユタカ</t>
    </rPh>
    <rPh sb="5" eb="6">
      <t>シ</t>
    </rPh>
    <phoneticPr fontId="2"/>
  </si>
  <si>
    <t>　瑞　穂　市</t>
    <rPh sb="1" eb="2">
      <t>ズイ</t>
    </rPh>
    <rPh sb="3" eb="4">
      <t>ホ</t>
    </rPh>
    <rPh sb="5" eb="6">
      <t>シ</t>
    </rPh>
    <phoneticPr fontId="2"/>
  </si>
  <si>
    <t>　本　巣　市</t>
    <rPh sb="1" eb="2">
      <t>ホン</t>
    </rPh>
    <rPh sb="3" eb="4">
      <t>ス</t>
    </rPh>
    <rPh sb="5" eb="6">
      <t>シ</t>
    </rPh>
    <phoneticPr fontId="2"/>
  </si>
  <si>
    <t>　本　巣　郡</t>
    <rPh sb="1" eb="2">
      <t>ホン</t>
    </rPh>
    <rPh sb="3" eb="4">
      <t>ス</t>
    </rPh>
    <rPh sb="5" eb="6">
      <t>グン</t>
    </rPh>
    <phoneticPr fontId="2"/>
  </si>
  <si>
    <t>　山　県　市</t>
    <rPh sb="1" eb="2">
      <t>ヤマ</t>
    </rPh>
    <rPh sb="3" eb="4">
      <t>ケン</t>
    </rPh>
    <rPh sb="5" eb="6">
      <t>シ</t>
    </rPh>
    <phoneticPr fontId="2"/>
  </si>
  <si>
    <t>　羽　島　市</t>
    <rPh sb="1" eb="2">
      <t>ハネ</t>
    </rPh>
    <rPh sb="3" eb="4">
      <t>シマ</t>
    </rPh>
    <rPh sb="5" eb="6">
      <t>シ</t>
    </rPh>
    <phoneticPr fontId="2"/>
  </si>
  <si>
    <t>　羽　島　郡</t>
    <rPh sb="1" eb="2">
      <t>ハネ</t>
    </rPh>
    <rPh sb="3" eb="4">
      <t>シマ</t>
    </rPh>
    <rPh sb="5" eb="6">
      <t>グン</t>
    </rPh>
    <phoneticPr fontId="2"/>
  </si>
  <si>
    <t>　各　務　原　市</t>
    <rPh sb="1" eb="2">
      <t>カク</t>
    </rPh>
    <rPh sb="3" eb="4">
      <t>ム</t>
    </rPh>
    <rPh sb="5" eb="6">
      <t>ハラ</t>
    </rPh>
    <rPh sb="7" eb="8">
      <t>シ</t>
    </rPh>
    <phoneticPr fontId="2"/>
  </si>
  <si>
    <t>　大　垣　市</t>
    <rPh sb="1" eb="2">
      <t>オオ</t>
    </rPh>
    <rPh sb="3" eb="4">
      <t>カキ</t>
    </rPh>
    <rPh sb="5" eb="6">
      <t>シ</t>
    </rPh>
    <phoneticPr fontId="2"/>
  </si>
  <si>
    <t>　海　津　市</t>
    <rPh sb="1" eb="2">
      <t>ウミ</t>
    </rPh>
    <rPh sb="3" eb="4">
      <t>ツ</t>
    </rPh>
    <rPh sb="5" eb="6">
      <t>シ</t>
    </rPh>
    <phoneticPr fontId="2"/>
  </si>
  <si>
    <t>　揖　斐　郡</t>
    <rPh sb="1" eb="2">
      <t>ユウ</t>
    </rPh>
    <rPh sb="3" eb="4">
      <t>アヤル</t>
    </rPh>
    <rPh sb="5" eb="6">
      <t>グン</t>
    </rPh>
    <phoneticPr fontId="2"/>
  </si>
  <si>
    <t>　不　破　郡</t>
    <rPh sb="1" eb="2">
      <t>フ</t>
    </rPh>
    <rPh sb="3" eb="4">
      <t>ハ</t>
    </rPh>
    <rPh sb="5" eb="6">
      <t>グン</t>
    </rPh>
    <phoneticPr fontId="2"/>
  </si>
  <si>
    <t>　安　八　郡</t>
    <rPh sb="1" eb="2">
      <t>アン</t>
    </rPh>
    <rPh sb="3" eb="4">
      <t>ハチ</t>
    </rPh>
    <rPh sb="5" eb="6">
      <t>グン</t>
    </rPh>
    <phoneticPr fontId="2"/>
  </si>
  <si>
    <t>　養　老　郡</t>
    <rPh sb="1" eb="2">
      <t>マモル</t>
    </rPh>
    <rPh sb="3" eb="4">
      <t>ロウ</t>
    </rPh>
    <rPh sb="5" eb="6">
      <t>グン</t>
    </rPh>
    <phoneticPr fontId="2"/>
  </si>
  <si>
    <t>　美　濃　加　茂　市</t>
    <rPh sb="1" eb="2">
      <t>ミ</t>
    </rPh>
    <rPh sb="3" eb="4">
      <t>ノウ</t>
    </rPh>
    <rPh sb="5" eb="6">
      <t>カ</t>
    </rPh>
    <rPh sb="7" eb="8">
      <t>シゲル</t>
    </rPh>
    <rPh sb="9" eb="10">
      <t>シ</t>
    </rPh>
    <phoneticPr fontId="2"/>
  </si>
  <si>
    <t>　加　茂　郡</t>
    <rPh sb="1" eb="2">
      <t>カ</t>
    </rPh>
    <rPh sb="3" eb="4">
      <t>シゲル</t>
    </rPh>
    <rPh sb="5" eb="6">
      <t>グン</t>
    </rPh>
    <phoneticPr fontId="2"/>
  </si>
  <si>
    <t>　美　濃　市</t>
    <rPh sb="1" eb="2">
      <t>ミ</t>
    </rPh>
    <rPh sb="3" eb="4">
      <t>ノウ</t>
    </rPh>
    <rPh sb="5" eb="6">
      <t>シ</t>
    </rPh>
    <phoneticPr fontId="2"/>
  </si>
  <si>
    <t>　郡　上　市</t>
    <rPh sb="1" eb="2">
      <t>グン</t>
    </rPh>
    <rPh sb="3" eb="4">
      <t>ウエ</t>
    </rPh>
    <rPh sb="5" eb="6">
      <t>シ</t>
    </rPh>
    <phoneticPr fontId="2"/>
  </si>
  <si>
    <t>　関　　　市</t>
    <rPh sb="1" eb="2">
      <t>セキ</t>
    </rPh>
    <rPh sb="5" eb="6">
      <t>シ</t>
    </rPh>
    <phoneticPr fontId="2"/>
  </si>
  <si>
    <t>　可　児　市</t>
    <rPh sb="1" eb="2">
      <t>カ</t>
    </rPh>
    <rPh sb="3" eb="4">
      <t>コ</t>
    </rPh>
    <rPh sb="5" eb="6">
      <t>シ</t>
    </rPh>
    <phoneticPr fontId="2"/>
  </si>
  <si>
    <t>　可　児　郡</t>
    <rPh sb="1" eb="2">
      <t>カ</t>
    </rPh>
    <rPh sb="3" eb="4">
      <t>コ</t>
    </rPh>
    <rPh sb="5" eb="6">
      <t>グン</t>
    </rPh>
    <phoneticPr fontId="2"/>
  </si>
  <si>
    <t>　多　治　見　市</t>
    <rPh sb="1" eb="2">
      <t>タ</t>
    </rPh>
    <rPh sb="3" eb="4">
      <t>チ</t>
    </rPh>
    <rPh sb="5" eb="6">
      <t>ミ</t>
    </rPh>
    <rPh sb="7" eb="8">
      <t>シ</t>
    </rPh>
    <phoneticPr fontId="2"/>
  </si>
  <si>
    <t>　土　岐　市</t>
    <rPh sb="1" eb="2">
      <t>ド</t>
    </rPh>
    <rPh sb="3" eb="4">
      <t>チマタ</t>
    </rPh>
    <rPh sb="5" eb="6">
      <t>シ</t>
    </rPh>
    <phoneticPr fontId="2"/>
  </si>
  <si>
    <t>　瑞　浪　市</t>
    <rPh sb="1" eb="2">
      <t>ズイ</t>
    </rPh>
    <rPh sb="3" eb="4">
      <t>ナミ</t>
    </rPh>
    <rPh sb="5" eb="6">
      <t>シ</t>
    </rPh>
    <phoneticPr fontId="2"/>
  </si>
  <si>
    <t>　恵　那　市</t>
    <rPh sb="1" eb="2">
      <t>ケイ</t>
    </rPh>
    <rPh sb="3" eb="4">
      <t>ナ</t>
    </rPh>
    <rPh sb="5" eb="6">
      <t>シ</t>
    </rPh>
    <phoneticPr fontId="2"/>
  </si>
  <si>
    <t>　中　津　川　市</t>
    <rPh sb="1" eb="2">
      <t>ナカ</t>
    </rPh>
    <rPh sb="3" eb="4">
      <t>ツ</t>
    </rPh>
    <rPh sb="5" eb="6">
      <t>カワ</t>
    </rPh>
    <rPh sb="7" eb="8">
      <t>シ</t>
    </rPh>
    <phoneticPr fontId="2"/>
  </si>
  <si>
    <t>　下　呂　市</t>
    <rPh sb="1" eb="2">
      <t>シタ</t>
    </rPh>
    <rPh sb="3" eb="4">
      <t>ロ</t>
    </rPh>
    <rPh sb="5" eb="6">
      <t>シ</t>
    </rPh>
    <phoneticPr fontId="2"/>
  </si>
  <si>
    <t>　高　山　市</t>
    <rPh sb="1" eb="2">
      <t>タカ</t>
    </rPh>
    <rPh sb="3" eb="4">
      <t>ヤマ</t>
    </rPh>
    <rPh sb="5" eb="6">
      <t>シ</t>
    </rPh>
    <phoneticPr fontId="2"/>
  </si>
  <si>
    <t>　飛　騨　市</t>
    <rPh sb="1" eb="2">
      <t>ト</t>
    </rPh>
    <rPh sb="3" eb="4">
      <t>テン</t>
    </rPh>
    <rPh sb="5" eb="6">
      <t>シ</t>
    </rPh>
    <phoneticPr fontId="2"/>
  </si>
  <si>
    <t>)</t>
    <phoneticPr fontId="2"/>
  </si>
  <si>
    <t>鵜沼各務原</t>
    <rPh sb="0" eb="2">
      <t>ウヌマ</t>
    </rPh>
    <rPh sb="2" eb="5">
      <t>カガミハラ</t>
    </rPh>
    <phoneticPr fontId="2"/>
  </si>
  <si>
    <t>海津高須</t>
    <rPh sb="0" eb="2">
      <t>カイヅ</t>
    </rPh>
    <rPh sb="2" eb="4">
      <t>タカス</t>
    </rPh>
    <phoneticPr fontId="2"/>
  </si>
  <si>
    <t>海津平田</t>
    <rPh sb="0" eb="2">
      <t>カイヅ</t>
    </rPh>
    <rPh sb="2" eb="4">
      <t>ヒラタ</t>
    </rPh>
    <phoneticPr fontId="2"/>
  </si>
  <si>
    <t>加納六条</t>
    <rPh sb="0" eb="2">
      <t>カノウ</t>
    </rPh>
    <rPh sb="2" eb="4">
      <t>ロクジョウ</t>
    </rPh>
    <phoneticPr fontId="2"/>
  </si>
  <si>
    <t>加納三里</t>
    <rPh sb="2" eb="4">
      <t>ミサト</t>
    </rPh>
    <phoneticPr fontId="2"/>
  </si>
  <si>
    <t>関武芸川</t>
    <rPh sb="0" eb="1">
      <t>セキ</t>
    </rPh>
    <phoneticPr fontId="2"/>
  </si>
  <si>
    <t>ＮＳ</t>
    <phoneticPr fontId="2"/>
  </si>
  <si>
    <t>NMS</t>
    <phoneticPr fontId="2"/>
  </si>
  <si>
    <t>ＮＡＳ</t>
    <phoneticPr fontId="2"/>
  </si>
  <si>
    <t>S</t>
    <phoneticPr fontId="2"/>
  </si>
  <si>
    <t>※C…中日､N…日経､G…岐阜､A…朝日､M…毎日､Y…読売､Ｓ…産経を含みます</t>
    <rPh sb="33" eb="35">
      <t>サンケイ</t>
    </rPh>
    <phoneticPr fontId="2"/>
  </si>
  <si>
    <t>ＮＹS</t>
    <phoneticPr fontId="2"/>
  </si>
  <si>
    <t>ＮA　MGS</t>
    <phoneticPr fontId="2"/>
  </si>
  <si>
    <t>ＮAM　GＹS</t>
    <phoneticPr fontId="2"/>
  </si>
  <si>
    <t>ＮM　GS</t>
    <phoneticPr fontId="2"/>
  </si>
  <si>
    <t>ＮＡS</t>
    <phoneticPr fontId="2"/>
  </si>
  <si>
    <t>ＮＭS</t>
    <phoneticPr fontId="2"/>
  </si>
  <si>
    <t>AMG</t>
    <phoneticPr fontId="2"/>
  </si>
  <si>
    <t>ＮMS</t>
    <phoneticPr fontId="2"/>
  </si>
  <si>
    <t>ＮS</t>
    <phoneticPr fontId="2"/>
  </si>
  <si>
    <t>ＮＹA　MGS</t>
    <phoneticPr fontId="2"/>
  </si>
  <si>
    <t>ＮAM　　GＹS</t>
    <phoneticPr fontId="2"/>
  </si>
  <si>
    <t>※C…中日､N…日経､G…岐阜､A…朝日､M…毎日､Y…読売､Ｓ…産経を含みます</t>
    <phoneticPr fontId="2"/>
  </si>
  <si>
    <t>《ご利用においてのご注意》</t>
    <rPh sb="2" eb="4">
      <t>リヨウ</t>
    </rPh>
    <rPh sb="10" eb="12">
      <t>チュウイ</t>
    </rPh>
    <phoneticPr fontId="2"/>
  </si>
  <si>
    <t xml:space="preserve"> 本　　　社</t>
    <rPh sb="1" eb="2">
      <t>ホン</t>
    </rPh>
    <rPh sb="5" eb="6">
      <t>シャ</t>
    </rPh>
    <phoneticPr fontId="2"/>
  </si>
  <si>
    <t xml:space="preserve"> 大垣営業所</t>
    <rPh sb="1" eb="3">
      <t>オオガキ</t>
    </rPh>
    <rPh sb="3" eb="6">
      <t>エイギョウショ</t>
    </rPh>
    <phoneticPr fontId="2"/>
  </si>
  <si>
    <t xml:space="preserve"> 中濃営業所</t>
    <rPh sb="1" eb="3">
      <t>チュウノウ</t>
    </rPh>
    <rPh sb="3" eb="6">
      <t>エイギョウショ</t>
    </rPh>
    <phoneticPr fontId="2"/>
  </si>
  <si>
    <t xml:space="preserve"> 東濃営業所</t>
    <rPh sb="1" eb="2">
      <t>ヒガシ</t>
    </rPh>
    <rPh sb="2" eb="3">
      <t>ノウ</t>
    </rPh>
    <rPh sb="3" eb="6">
      <t>エイギョウショ</t>
    </rPh>
    <phoneticPr fontId="2"/>
  </si>
  <si>
    <t xml:space="preserve">               新聞折込広告取扱基準</t>
    <rPh sb="15" eb="17">
      <t>シンブン</t>
    </rPh>
    <rPh sb="17" eb="19">
      <t>オリコミ</t>
    </rPh>
    <rPh sb="19" eb="21">
      <t>コウコク</t>
    </rPh>
    <rPh sb="21" eb="23">
      <t>トリアツカイ</t>
    </rPh>
    <rPh sb="23" eb="25">
      <t>キジュン</t>
    </rPh>
    <phoneticPr fontId="2"/>
  </si>
  <si>
    <t>折込広告のお申込み・お取り扱いについてのお願い</t>
    <rPh sb="0" eb="2">
      <t>オリコミ</t>
    </rPh>
    <rPh sb="2" eb="4">
      <t>コウコク</t>
    </rPh>
    <rPh sb="6" eb="8">
      <t>モウシコ</t>
    </rPh>
    <rPh sb="11" eb="12">
      <t>ト</t>
    </rPh>
    <rPh sb="13" eb="14">
      <t>アツカ</t>
    </rPh>
    <rPh sb="21" eb="22">
      <t>ネガ</t>
    </rPh>
    <phoneticPr fontId="2"/>
  </si>
  <si>
    <t>日本新聞協会に加盟する新聞社とその系統販売所は折込広告の社会的影響を考慮して「折込広告基準」を設けています。</t>
    <rPh sb="0" eb="2">
      <t>ニホン</t>
    </rPh>
    <rPh sb="2" eb="4">
      <t>シンブン</t>
    </rPh>
    <rPh sb="4" eb="6">
      <t>キョウカイ</t>
    </rPh>
    <rPh sb="7" eb="9">
      <t>カメイ</t>
    </rPh>
    <rPh sb="11" eb="13">
      <t>シンブン</t>
    </rPh>
    <rPh sb="13" eb="14">
      <t>シャ</t>
    </rPh>
    <rPh sb="17" eb="19">
      <t>ケイトウ</t>
    </rPh>
    <rPh sb="19" eb="21">
      <t>ハンバイ</t>
    </rPh>
    <rPh sb="21" eb="22">
      <t>ショ</t>
    </rPh>
    <rPh sb="23" eb="25">
      <t>オリコミ</t>
    </rPh>
    <rPh sb="25" eb="27">
      <t>コウコク</t>
    </rPh>
    <rPh sb="28" eb="31">
      <t>シャカイテキ</t>
    </rPh>
    <rPh sb="31" eb="33">
      <t>エイキョウ</t>
    </rPh>
    <rPh sb="34" eb="36">
      <t>コウリョ</t>
    </rPh>
    <rPh sb="39" eb="41">
      <t>オリコミ</t>
    </rPh>
    <rPh sb="41" eb="43">
      <t>コウコク</t>
    </rPh>
    <rPh sb="43" eb="45">
      <t>キジュン</t>
    </rPh>
    <rPh sb="47" eb="48">
      <t>モウ</t>
    </rPh>
    <phoneticPr fontId="2"/>
  </si>
  <si>
    <t>その基準に基づいて、当社は次の様な折込広告については取り扱わない事にしています。ご注意下さい。</t>
    <rPh sb="2" eb="4">
      <t>キジュン</t>
    </rPh>
    <rPh sb="5" eb="6">
      <t>モト</t>
    </rPh>
    <rPh sb="10" eb="12">
      <t>トウシャ</t>
    </rPh>
    <rPh sb="13" eb="14">
      <t>ツギ</t>
    </rPh>
    <rPh sb="15" eb="16">
      <t>ヨウ</t>
    </rPh>
    <rPh sb="17" eb="19">
      <t>オリコミ</t>
    </rPh>
    <rPh sb="19" eb="21">
      <t>コウコク</t>
    </rPh>
    <rPh sb="26" eb="27">
      <t>ト</t>
    </rPh>
    <rPh sb="28" eb="29">
      <t>アツカ</t>
    </rPh>
    <rPh sb="32" eb="33">
      <t>コト</t>
    </rPh>
    <rPh sb="41" eb="43">
      <t>チュウイ</t>
    </rPh>
    <rPh sb="43" eb="44">
      <t>クダ</t>
    </rPh>
    <phoneticPr fontId="2"/>
  </si>
  <si>
    <t>1.　折込料金は、すべて前金でお願い致します。お振込にてご入金の場合は、</t>
    <phoneticPr fontId="2"/>
  </si>
  <si>
    <t>1.責任者の所在および内容が不明確な広告</t>
    <rPh sb="2" eb="5">
      <t>セキニンシャ</t>
    </rPh>
    <rPh sb="6" eb="8">
      <t>ショザイ</t>
    </rPh>
    <rPh sb="11" eb="13">
      <t>ナイヨウ</t>
    </rPh>
    <rPh sb="14" eb="17">
      <t>フメイカク</t>
    </rPh>
    <rPh sb="18" eb="20">
      <t>コウコク</t>
    </rPh>
    <phoneticPr fontId="2"/>
  </si>
  <si>
    <t>振込手数料はお客様負担でお願い致します。</t>
    <phoneticPr fontId="2"/>
  </si>
  <si>
    <t>広告の事業主名（責任者名）、住所、連絡先の記載がないもの。</t>
    <rPh sb="0" eb="2">
      <t>コウコク</t>
    </rPh>
    <rPh sb="3" eb="5">
      <t>ジギョウ</t>
    </rPh>
    <rPh sb="5" eb="6">
      <t>シュ</t>
    </rPh>
    <rPh sb="6" eb="7">
      <t>メイ</t>
    </rPh>
    <rPh sb="8" eb="11">
      <t>セキニンシャ</t>
    </rPh>
    <rPh sb="11" eb="12">
      <t>メイ</t>
    </rPh>
    <rPh sb="14" eb="16">
      <t>ジュウショ</t>
    </rPh>
    <rPh sb="17" eb="20">
      <t>レンラクサキ</t>
    </rPh>
    <rPh sb="21" eb="23">
      <t>キサイ</t>
    </rPh>
    <phoneticPr fontId="2"/>
  </si>
  <si>
    <t>広告の意味・目的がわからないもの。</t>
    <rPh sb="0" eb="2">
      <t>コウコク</t>
    </rPh>
    <rPh sb="3" eb="5">
      <t>イミ</t>
    </rPh>
    <rPh sb="6" eb="8">
      <t>モクテキ</t>
    </rPh>
    <phoneticPr fontId="2"/>
  </si>
  <si>
    <t>2.　販売所内の区域指定は、原則としてお断りさせて頂きます。</t>
    <rPh sb="3" eb="5">
      <t>ハンバイ</t>
    </rPh>
    <rPh sb="5" eb="6">
      <t>ショ</t>
    </rPh>
    <rPh sb="6" eb="7">
      <t>ナイ</t>
    </rPh>
    <rPh sb="8" eb="10">
      <t>クイキ</t>
    </rPh>
    <rPh sb="10" eb="12">
      <t>シテイ</t>
    </rPh>
    <rPh sb="14" eb="16">
      <t>ゲンソク</t>
    </rPh>
    <rPh sb="20" eb="21">
      <t>コトワ</t>
    </rPh>
    <rPh sb="25" eb="26">
      <t>イタダ</t>
    </rPh>
    <phoneticPr fontId="2"/>
  </si>
  <si>
    <t>2.国内法規、景品表示法、公正競争規約に違反する広告</t>
    <rPh sb="2" eb="4">
      <t>コクナイ</t>
    </rPh>
    <rPh sb="4" eb="6">
      <t>ホウキ</t>
    </rPh>
    <rPh sb="7" eb="9">
      <t>ケイヒン</t>
    </rPh>
    <rPh sb="9" eb="12">
      <t>ヒョウジホウ</t>
    </rPh>
    <rPh sb="13" eb="15">
      <t>コウセイ</t>
    </rPh>
    <rPh sb="15" eb="17">
      <t>キョウソウ</t>
    </rPh>
    <rPh sb="17" eb="19">
      <t>キヤク</t>
    </rPh>
    <rPh sb="20" eb="22">
      <t>イハン</t>
    </rPh>
    <rPh sb="24" eb="26">
      <t>コウコク</t>
    </rPh>
    <phoneticPr fontId="2"/>
  </si>
  <si>
    <t>やむをえず指定をされる場合はご希望通り折込が入らない場合もありますので</t>
    <phoneticPr fontId="2"/>
  </si>
  <si>
    <t>ご了承ください。また表示は下記項目のみ受け付けます。</t>
    <rPh sb="10" eb="12">
      <t>ヒョウジ</t>
    </rPh>
    <rPh sb="13" eb="15">
      <t>カキ</t>
    </rPh>
    <rPh sb="15" eb="17">
      <t>コウモク</t>
    </rPh>
    <rPh sb="19" eb="20">
      <t>ウ</t>
    </rPh>
    <rPh sb="21" eb="22">
      <t>ツ</t>
    </rPh>
    <phoneticPr fontId="2"/>
  </si>
  <si>
    <t>3.社会秩序を乱す恐れのある広告</t>
    <rPh sb="2" eb="4">
      <t>シャカイ</t>
    </rPh>
    <rPh sb="4" eb="6">
      <t>チツジョ</t>
    </rPh>
    <rPh sb="7" eb="8">
      <t>ミダ</t>
    </rPh>
    <rPh sb="9" eb="10">
      <t>オソ</t>
    </rPh>
    <rPh sb="14" eb="16">
      <t>コウコク</t>
    </rPh>
    <phoneticPr fontId="2"/>
  </si>
  <si>
    <t>◎広告主中心又は広告主寄りへ</t>
    <rPh sb="1" eb="4">
      <t>コウコクヌシ</t>
    </rPh>
    <rPh sb="4" eb="6">
      <t>チュウシン</t>
    </rPh>
    <rPh sb="6" eb="7">
      <t>マタ</t>
    </rPh>
    <phoneticPr fontId="2"/>
  </si>
  <si>
    <t>青少年に有害な恐れのある広告、その他風紀を乱したり、犯罪を誘発する恐れのあるもの。</t>
    <rPh sb="0" eb="3">
      <t>セイショウネン</t>
    </rPh>
    <rPh sb="4" eb="6">
      <t>ユウガイ</t>
    </rPh>
    <rPh sb="7" eb="8">
      <t>オソ</t>
    </rPh>
    <rPh sb="12" eb="14">
      <t>コウコク</t>
    </rPh>
    <rPh sb="17" eb="18">
      <t>タ</t>
    </rPh>
    <rPh sb="18" eb="20">
      <t>フウキ</t>
    </rPh>
    <rPh sb="21" eb="22">
      <t>ミダ</t>
    </rPh>
    <rPh sb="26" eb="28">
      <t>ハンザイ</t>
    </rPh>
    <rPh sb="29" eb="31">
      <t>ユウハツ</t>
    </rPh>
    <rPh sb="33" eb="34">
      <t>オソ</t>
    </rPh>
    <phoneticPr fontId="2"/>
  </si>
  <si>
    <t>◎会場中心又は会場寄りへ</t>
    <rPh sb="1" eb="3">
      <t>カイジョウ</t>
    </rPh>
    <rPh sb="3" eb="5">
      <t>チュウシン</t>
    </rPh>
    <rPh sb="5" eb="6">
      <t>マタ</t>
    </rPh>
    <phoneticPr fontId="2"/>
  </si>
  <si>
    <t>射幸心を著しくあおる表現のもの。</t>
    <rPh sb="0" eb="3">
      <t>シャコウシン</t>
    </rPh>
    <rPh sb="4" eb="5">
      <t>イチジル</t>
    </rPh>
    <rPh sb="10" eb="12">
      <t>ヒョウゲン</t>
    </rPh>
    <phoneticPr fontId="2"/>
  </si>
  <si>
    <t>◎東西南北の各方角寄りへ</t>
    <rPh sb="1" eb="3">
      <t>トウザイ</t>
    </rPh>
    <rPh sb="3" eb="5">
      <t>ナンボク</t>
    </rPh>
    <rPh sb="6" eb="7">
      <t>カク</t>
    </rPh>
    <rPh sb="7" eb="9">
      <t>ホウガク</t>
    </rPh>
    <rPh sb="9" eb="10">
      <t>ヨ</t>
    </rPh>
    <phoneticPr fontId="2"/>
  </si>
  <si>
    <t>4.社会問題になったものや、係争中の事柄を取り扱った広告</t>
    <rPh sb="2" eb="4">
      <t>シャカイ</t>
    </rPh>
    <rPh sb="4" eb="6">
      <t>モンダイ</t>
    </rPh>
    <rPh sb="14" eb="17">
      <t>ケイソウチュウ</t>
    </rPh>
    <rPh sb="18" eb="20">
      <t>コトガラ</t>
    </rPh>
    <rPh sb="21" eb="22">
      <t>ト</t>
    </rPh>
    <rPh sb="23" eb="24">
      <t>アツカ</t>
    </rPh>
    <rPh sb="26" eb="28">
      <t>コウコク</t>
    </rPh>
    <phoneticPr fontId="2"/>
  </si>
  <si>
    <t>新聞、テレビ等で取り上げられた事柄に関する広告や、係争中・紛争中の事柄を取り扱ったもの。</t>
    <rPh sb="0" eb="2">
      <t>シンブン</t>
    </rPh>
    <rPh sb="6" eb="7">
      <t>ナド</t>
    </rPh>
    <rPh sb="8" eb="9">
      <t>ト</t>
    </rPh>
    <rPh sb="10" eb="11">
      <t>ア</t>
    </rPh>
    <rPh sb="15" eb="17">
      <t>コトガラ</t>
    </rPh>
    <rPh sb="18" eb="19">
      <t>カン</t>
    </rPh>
    <rPh sb="21" eb="23">
      <t>コウコク</t>
    </rPh>
    <rPh sb="25" eb="28">
      <t>ケイソウチュウ</t>
    </rPh>
    <rPh sb="29" eb="32">
      <t>フンソウチュウ</t>
    </rPh>
    <phoneticPr fontId="2"/>
  </si>
  <si>
    <t>5.政治的な広告</t>
    <rPh sb="2" eb="5">
      <t>セイジテキ</t>
    </rPh>
    <rPh sb="6" eb="8">
      <t>コウコク</t>
    </rPh>
    <phoneticPr fontId="2"/>
  </si>
  <si>
    <t>政党広告、選挙広告、演説会等。</t>
    <rPh sb="0" eb="1">
      <t>セイ</t>
    </rPh>
    <rPh sb="1" eb="2">
      <t>トウ</t>
    </rPh>
    <rPh sb="2" eb="4">
      <t>コウコク</t>
    </rPh>
    <rPh sb="5" eb="7">
      <t>センキョ</t>
    </rPh>
    <rPh sb="7" eb="9">
      <t>コウコク</t>
    </rPh>
    <rPh sb="10" eb="12">
      <t>エンゼツ</t>
    </rPh>
    <rPh sb="12" eb="13">
      <t>カイ</t>
    </rPh>
    <rPh sb="13" eb="14">
      <t>ナド</t>
    </rPh>
    <phoneticPr fontId="2"/>
  </si>
  <si>
    <t>お申込み、取り扱いをお断りさせて頂きます。</t>
    <rPh sb="1" eb="3">
      <t>モウシコ</t>
    </rPh>
    <rPh sb="5" eb="6">
      <t>ト</t>
    </rPh>
    <rPh sb="7" eb="8">
      <t>アツカ</t>
    </rPh>
    <rPh sb="11" eb="12">
      <t>コトワ</t>
    </rPh>
    <rPh sb="16" eb="17">
      <t>イタダ</t>
    </rPh>
    <phoneticPr fontId="2"/>
  </si>
  <si>
    <t>（但し、選挙公示後の選挙管理委員会に届け出済みで当社へ書類提出済みのものを除く。）</t>
    <rPh sb="1" eb="2">
      <t>タダ</t>
    </rPh>
    <rPh sb="4" eb="6">
      <t>センキョ</t>
    </rPh>
    <rPh sb="6" eb="9">
      <t>コウジゴ</t>
    </rPh>
    <rPh sb="10" eb="12">
      <t>センキョ</t>
    </rPh>
    <rPh sb="12" eb="14">
      <t>カンリ</t>
    </rPh>
    <rPh sb="14" eb="16">
      <t>イイン</t>
    </rPh>
    <rPh sb="16" eb="17">
      <t>カイ</t>
    </rPh>
    <rPh sb="18" eb="19">
      <t>トド</t>
    </rPh>
    <rPh sb="20" eb="21">
      <t>デ</t>
    </rPh>
    <rPh sb="21" eb="22">
      <t>ズ</t>
    </rPh>
    <rPh sb="24" eb="26">
      <t>トウシャ</t>
    </rPh>
    <rPh sb="27" eb="29">
      <t>ショルイ</t>
    </rPh>
    <rPh sb="29" eb="31">
      <t>テイシュツ</t>
    </rPh>
    <rPh sb="31" eb="32">
      <t>ズ</t>
    </rPh>
    <rPh sb="37" eb="38">
      <t>ノゾ</t>
    </rPh>
    <phoneticPr fontId="2"/>
  </si>
  <si>
    <t>6.虚偽、または誤認される恐れがある広告</t>
    <rPh sb="2" eb="4">
      <t>キョギ</t>
    </rPh>
    <rPh sb="8" eb="10">
      <t>ゴニン</t>
    </rPh>
    <rPh sb="13" eb="14">
      <t>オソ</t>
    </rPh>
    <rPh sb="18" eb="20">
      <t>コウコク</t>
    </rPh>
    <phoneticPr fontId="2"/>
  </si>
  <si>
    <t>⑴最高・最大級の表現、断定的、効果・効能の表現、比較または優位性の表現を確実な事実の裏付けがなく使用したもの。</t>
    <rPh sb="1" eb="3">
      <t>サイコウ</t>
    </rPh>
    <rPh sb="4" eb="7">
      <t>サイダイキュウ</t>
    </rPh>
    <rPh sb="8" eb="10">
      <t>ヒョウゲン</t>
    </rPh>
    <rPh sb="11" eb="14">
      <t>ダンテイテキ</t>
    </rPh>
    <rPh sb="15" eb="17">
      <t>コウカ</t>
    </rPh>
    <rPh sb="18" eb="20">
      <t>コウノウ</t>
    </rPh>
    <rPh sb="21" eb="23">
      <t>ヒョウゲン</t>
    </rPh>
    <rPh sb="24" eb="26">
      <t>ヒカク</t>
    </rPh>
    <rPh sb="29" eb="31">
      <t>ユウイ</t>
    </rPh>
    <rPh sb="31" eb="32">
      <t>セイ</t>
    </rPh>
    <rPh sb="33" eb="35">
      <t>ヒョウゲン</t>
    </rPh>
    <rPh sb="36" eb="38">
      <t>カクジツ</t>
    </rPh>
    <rPh sb="39" eb="41">
      <t>ジジツ</t>
    </rPh>
    <rPh sb="42" eb="44">
      <t>ウラヅ</t>
    </rPh>
    <rPh sb="48" eb="50">
      <t>シヨウ</t>
    </rPh>
    <phoneticPr fontId="2"/>
  </si>
  <si>
    <t>4.　各種の券や、折込広告チラシが商品などに引き換えられるものや、</t>
    <rPh sb="3" eb="5">
      <t>カクシュ</t>
    </rPh>
    <rPh sb="6" eb="7">
      <t>ケン</t>
    </rPh>
    <rPh sb="9" eb="11">
      <t>オリコミ</t>
    </rPh>
    <rPh sb="11" eb="13">
      <t>コウコク</t>
    </rPh>
    <rPh sb="17" eb="19">
      <t>ショウヒン</t>
    </rPh>
    <rPh sb="22" eb="23">
      <t>ヒ</t>
    </rPh>
    <rPh sb="24" eb="25">
      <t>カ</t>
    </rPh>
    <phoneticPr fontId="2"/>
  </si>
  <si>
    <t>⑵不当な「二重価格表示広告」、「おとり広告」</t>
    <rPh sb="1" eb="3">
      <t>フトウ</t>
    </rPh>
    <rPh sb="5" eb="7">
      <t>ニジュウ</t>
    </rPh>
    <rPh sb="7" eb="9">
      <t>カカク</t>
    </rPh>
    <rPh sb="9" eb="11">
      <t>ヒョウジ</t>
    </rPh>
    <rPh sb="11" eb="13">
      <t>コウコク</t>
    </rPh>
    <rPh sb="19" eb="21">
      <t>コウコク</t>
    </rPh>
    <phoneticPr fontId="2"/>
  </si>
  <si>
    <t>割引などの特定のサービスが受けられるもの、各種団体発行の折込チラシに</t>
    <rPh sb="5" eb="7">
      <t>トクテイ</t>
    </rPh>
    <rPh sb="13" eb="14">
      <t>ウ</t>
    </rPh>
    <rPh sb="21" eb="23">
      <t>カクシュ</t>
    </rPh>
    <rPh sb="23" eb="25">
      <t>ダンタイ</t>
    </rPh>
    <rPh sb="25" eb="27">
      <t>ハッコウ</t>
    </rPh>
    <rPh sb="28" eb="30">
      <t>オリコミ</t>
    </rPh>
    <phoneticPr fontId="2"/>
  </si>
  <si>
    <t>⑶新聞本紙と誤認されやすく、広告であることが不明確なもの。</t>
    <rPh sb="1" eb="3">
      <t>シンブン</t>
    </rPh>
    <rPh sb="3" eb="5">
      <t>ホンシ</t>
    </rPh>
    <rPh sb="6" eb="8">
      <t>ゴニン</t>
    </rPh>
    <rPh sb="14" eb="16">
      <t>コウコク</t>
    </rPh>
    <rPh sb="22" eb="25">
      <t>フメイカク</t>
    </rPh>
    <phoneticPr fontId="2"/>
  </si>
  <si>
    <t>ついては、印刷をされる前に必ず当社で内容をご確認下さい。</t>
    <rPh sb="5" eb="7">
      <t>インサツ</t>
    </rPh>
    <rPh sb="11" eb="12">
      <t>マエ</t>
    </rPh>
    <rPh sb="13" eb="14">
      <t>カナラ</t>
    </rPh>
    <rPh sb="15" eb="17">
      <t>トウシャ</t>
    </rPh>
    <rPh sb="18" eb="20">
      <t>ナイヨウ</t>
    </rPh>
    <rPh sb="22" eb="24">
      <t>カクニン</t>
    </rPh>
    <rPh sb="24" eb="25">
      <t>クダ</t>
    </rPh>
    <phoneticPr fontId="2"/>
  </si>
  <si>
    <t>7.知的所有権（著作権・商標権・肖像権など）およびアマチュア規定に</t>
    <rPh sb="2" eb="4">
      <t>チテキ</t>
    </rPh>
    <rPh sb="4" eb="7">
      <t>ショユウケン</t>
    </rPh>
    <rPh sb="8" eb="11">
      <t>チョサクケン</t>
    </rPh>
    <rPh sb="12" eb="15">
      <t>ショウヒョウケン</t>
    </rPh>
    <rPh sb="16" eb="18">
      <t>ショウゾウ</t>
    </rPh>
    <rPh sb="18" eb="19">
      <t>ケン</t>
    </rPh>
    <rPh sb="30" eb="32">
      <t>キテイ</t>
    </rPh>
    <phoneticPr fontId="2"/>
  </si>
  <si>
    <t>違反した広告</t>
    <phoneticPr fontId="2"/>
  </si>
  <si>
    <t>5.　折込の新聞組み込みにつきましては、販売所に対して細心の注意を払う</t>
    <rPh sb="3" eb="5">
      <t>オリコミ</t>
    </rPh>
    <rPh sb="6" eb="8">
      <t>シンブン</t>
    </rPh>
    <rPh sb="8" eb="9">
      <t>ク</t>
    </rPh>
    <rPh sb="10" eb="11">
      <t>コ</t>
    </rPh>
    <rPh sb="20" eb="22">
      <t>ハンバイ</t>
    </rPh>
    <rPh sb="22" eb="23">
      <t>ショ</t>
    </rPh>
    <rPh sb="24" eb="25">
      <t>タイ</t>
    </rPh>
    <rPh sb="27" eb="29">
      <t>サイシン</t>
    </rPh>
    <rPh sb="30" eb="32">
      <t>チュウイ</t>
    </rPh>
    <rPh sb="33" eb="34">
      <t>ハラ</t>
    </rPh>
    <phoneticPr fontId="2"/>
  </si>
  <si>
    <t>皇室、王室、元首、オリンピック、ワールドカップや国際的な博覧会、大会などのマーク、標語、呼称、</t>
    <rPh sb="0" eb="2">
      <t>コウシツ</t>
    </rPh>
    <rPh sb="3" eb="5">
      <t>オウシツ</t>
    </rPh>
    <rPh sb="6" eb="8">
      <t>ゲンシュ</t>
    </rPh>
    <rPh sb="24" eb="27">
      <t>コクサイテキ</t>
    </rPh>
    <rPh sb="28" eb="31">
      <t>ハクランカイ</t>
    </rPh>
    <rPh sb="32" eb="34">
      <t>タイカイ</t>
    </rPh>
    <rPh sb="41" eb="43">
      <t>ヒョウゴ</t>
    </rPh>
    <rPh sb="44" eb="46">
      <t>コショウ</t>
    </rPh>
    <phoneticPr fontId="2"/>
  </si>
  <si>
    <t>ように指導しています。しかし、偶然の漏れや、ダブり等につきましては</t>
    <rPh sb="3" eb="5">
      <t>シドウ</t>
    </rPh>
    <rPh sb="15" eb="17">
      <t>グウゼン</t>
    </rPh>
    <rPh sb="18" eb="19">
      <t>モ</t>
    </rPh>
    <rPh sb="25" eb="26">
      <t>ナド</t>
    </rPh>
    <phoneticPr fontId="2"/>
  </si>
  <si>
    <t>個人名、企業名、団体名、写真、新聞記事、談話、商標、著作物などを無断で使用したもの。</t>
    <rPh sb="0" eb="3">
      <t>コジンメイ</t>
    </rPh>
    <rPh sb="4" eb="6">
      <t>キギョウ</t>
    </rPh>
    <rPh sb="6" eb="7">
      <t>メイ</t>
    </rPh>
    <rPh sb="8" eb="10">
      <t>ダンタイ</t>
    </rPh>
    <rPh sb="10" eb="11">
      <t>メイ</t>
    </rPh>
    <rPh sb="12" eb="14">
      <t>シャシン</t>
    </rPh>
    <rPh sb="15" eb="17">
      <t>シンブン</t>
    </rPh>
    <rPh sb="17" eb="19">
      <t>キジ</t>
    </rPh>
    <rPh sb="20" eb="22">
      <t>ダンワ</t>
    </rPh>
    <rPh sb="23" eb="25">
      <t>ショウヒョウ</t>
    </rPh>
    <rPh sb="26" eb="29">
      <t>チョサクブツ</t>
    </rPh>
    <rPh sb="32" eb="34">
      <t>ムダン</t>
    </rPh>
    <rPh sb="35" eb="37">
      <t>シヨウ</t>
    </rPh>
    <phoneticPr fontId="2"/>
  </si>
  <si>
    <t>ご容赦下さい。</t>
    <phoneticPr fontId="2"/>
  </si>
  <si>
    <t>尊厳を傷つけるおそれのある内外の国旗。</t>
    <rPh sb="0" eb="2">
      <t>ソンゲン</t>
    </rPh>
    <rPh sb="3" eb="4">
      <t>キズ</t>
    </rPh>
    <rPh sb="13" eb="14">
      <t>ナイ</t>
    </rPh>
    <rPh sb="14" eb="15">
      <t>ガイ</t>
    </rPh>
    <rPh sb="16" eb="18">
      <t>コッキ</t>
    </rPh>
    <phoneticPr fontId="2"/>
  </si>
  <si>
    <t>8.不備な表示による不動産広告</t>
    <rPh sb="2" eb="4">
      <t>フビ</t>
    </rPh>
    <rPh sb="5" eb="7">
      <t>ヒョウジ</t>
    </rPh>
    <rPh sb="10" eb="13">
      <t>フドウサン</t>
    </rPh>
    <rPh sb="13" eb="15">
      <t>コウコク</t>
    </rPh>
    <phoneticPr fontId="2"/>
  </si>
  <si>
    <t>6.　新聞折込広告取り扱い基準に基づき、入金確認後もしくはチラシ搬入後で</t>
    <rPh sb="3" eb="5">
      <t>シンブン</t>
    </rPh>
    <rPh sb="5" eb="7">
      <t>オリコミ</t>
    </rPh>
    <rPh sb="7" eb="9">
      <t>コウコク</t>
    </rPh>
    <rPh sb="9" eb="10">
      <t>ト</t>
    </rPh>
    <rPh sb="11" eb="12">
      <t>アツカ</t>
    </rPh>
    <rPh sb="13" eb="15">
      <t>キジュン</t>
    </rPh>
    <rPh sb="16" eb="17">
      <t>モト</t>
    </rPh>
    <rPh sb="20" eb="22">
      <t>ニュウキン</t>
    </rPh>
    <rPh sb="22" eb="24">
      <t>カクニン</t>
    </rPh>
    <rPh sb="24" eb="25">
      <t>ゴ</t>
    </rPh>
    <rPh sb="32" eb="34">
      <t>ハンニュウ</t>
    </rPh>
    <rPh sb="34" eb="35">
      <t>ゴ</t>
    </rPh>
    <phoneticPr fontId="2"/>
  </si>
  <si>
    <t>「不動産の表示に関する公正競争規約」の表示規則が守られていないもの。</t>
    <rPh sb="1" eb="4">
      <t>フドウサン</t>
    </rPh>
    <rPh sb="5" eb="7">
      <t>ヒョウジ</t>
    </rPh>
    <rPh sb="8" eb="9">
      <t>カン</t>
    </rPh>
    <rPh sb="11" eb="13">
      <t>コウセイ</t>
    </rPh>
    <rPh sb="13" eb="15">
      <t>キョウソウ</t>
    </rPh>
    <rPh sb="15" eb="17">
      <t>キヤク</t>
    </rPh>
    <rPh sb="19" eb="21">
      <t>ヒョウジ</t>
    </rPh>
    <rPh sb="21" eb="23">
      <t>キソク</t>
    </rPh>
    <rPh sb="24" eb="25">
      <t>マモ</t>
    </rPh>
    <phoneticPr fontId="2"/>
  </si>
  <si>
    <t>あっても取り扱いをお断りする場合があります。</t>
    <rPh sb="4" eb="5">
      <t>ト</t>
    </rPh>
    <rPh sb="6" eb="7">
      <t>アツカ</t>
    </rPh>
    <rPh sb="10" eb="11">
      <t>コトワ</t>
    </rPh>
    <rPh sb="14" eb="16">
      <t>バアイ</t>
    </rPh>
    <phoneticPr fontId="2"/>
  </si>
  <si>
    <t>9.必要表示事項のない金融広告</t>
    <rPh sb="2" eb="4">
      <t>ヒツヨウ</t>
    </rPh>
    <rPh sb="4" eb="6">
      <t>ヒョウジ</t>
    </rPh>
    <rPh sb="6" eb="8">
      <t>ジコウ</t>
    </rPh>
    <rPh sb="11" eb="13">
      <t>キンユウ</t>
    </rPh>
    <rPh sb="13" eb="15">
      <t>コウコク</t>
    </rPh>
    <phoneticPr fontId="2"/>
  </si>
  <si>
    <t>各県貸金業協会会員又は日本貸金業協会会員登録番号が記載されていないもの。</t>
    <rPh sb="0" eb="2">
      <t>カクケン</t>
    </rPh>
    <rPh sb="2" eb="4">
      <t>カシキン</t>
    </rPh>
    <rPh sb="4" eb="5">
      <t>ギョウ</t>
    </rPh>
    <rPh sb="5" eb="7">
      <t>キョウカイ</t>
    </rPh>
    <rPh sb="7" eb="9">
      <t>カイイン</t>
    </rPh>
    <rPh sb="9" eb="10">
      <t>マタ</t>
    </rPh>
    <rPh sb="11" eb="13">
      <t>ニホン</t>
    </rPh>
    <rPh sb="13" eb="15">
      <t>カシキン</t>
    </rPh>
    <rPh sb="15" eb="16">
      <t>ギョウ</t>
    </rPh>
    <rPh sb="16" eb="18">
      <t>キョウカイ</t>
    </rPh>
    <rPh sb="18" eb="20">
      <t>カイイン</t>
    </rPh>
    <rPh sb="20" eb="22">
      <t>トウロク</t>
    </rPh>
    <rPh sb="22" eb="24">
      <t>バンゴウ</t>
    </rPh>
    <rPh sb="25" eb="27">
      <t>キサイ</t>
    </rPh>
    <phoneticPr fontId="2"/>
  </si>
  <si>
    <t>７.　弊社以外の新聞名の記載物及び新聞媒体の宣伝物及び記事掲載等が印刷された</t>
    <rPh sb="3" eb="5">
      <t>ヘイシャ</t>
    </rPh>
    <rPh sb="5" eb="7">
      <t>イガイ</t>
    </rPh>
    <rPh sb="8" eb="10">
      <t>シンブン</t>
    </rPh>
    <rPh sb="10" eb="11">
      <t>ナ</t>
    </rPh>
    <rPh sb="12" eb="14">
      <t>キサイ</t>
    </rPh>
    <rPh sb="14" eb="15">
      <t>モノ</t>
    </rPh>
    <rPh sb="15" eb="16">
      <t>オヨ</t>
    </rPh>
    <rPh sb="17" eb="19">
      <t>シンブン</t>
    </rPh>
    <rPh sb="19" eb="21">
      <t>バイタイ</t>
    </rPh>
    <rPh sb="22" eb="24">
      <t>センデン</t>
    </rPh>
    <rPh sb="24" eb="25">
      <t>ブツ</t>
    </rPh>
    <rPh sb="25" eb="26">
      <t>オヨ</t>
    </rPh>
    <rPh sb="27" eb="29">
      <t>キジ</t>
    </rPh>
    <rPh sb="29" eb="31">
      <t>ケイサイ</t>
    </rPh>
    <rPh sb="31" eb="32">
      <t>ナド</t>
    </rPh>
    <rPh sb="33" eb="35">
      <t>インサツ</t>
    </rPh>
    <phoneticPr fontId="2"/>
  </si>
  <si>
    <t>物はお受けできませんのでご了承ください。</t>
    <rPh sb="13" eb="15">
      <t>リョウショウ</t>
    </rPh>
    <phoneticPr fontId="2"/>
  </si>
  <si>
    <t>10.当社及び新聞発行各社が不適当と認めたもの</t>
    <rPh sb="3" eb="5">
      <t>トウシャ</t>
    </rPh>
    <rPh sb="5" eb="6">
      <t>オヨ</t>
    </rPh>
    <rPh sb="7" eb="9">
      <t>シンブン</t>
    </rPh>
    <rPh sb="9" eb="11">
      <t>ハッコウ</t>
    </rPh>
    <rPh sb="11" eb="13">
      <t>カクシャ</t>
    </rPh>
    <rPh sb="14" eb="17">
      <t>フテキトウ</t>
    </rPh>
    <rPh sb="18" eb="19">
      <t>ミト</t>
    </rPh>
    <phoneticPr fontId="2"/>
  </si>
  <si>
    <t>（円／枚）税別</t>
    <rPh sb="1" eb="2">
      <t>エン</t>
    </rPh>
    <rPh sb="3" eb="4">
      <t>マイ</t>
    </rPh>
    <rPh sb="5" eb="7">
      <t>ゼイベツ</t>
    </rPh>
    <phoneticPr fontId="2"/>
  </si>
  <si>
    <t>Ｂ４以下</t>
    <rPh sb="2" eb="4">
      <t>イカ</t>
    </rPh>
    <phoneticPr fontId="2"/>
  </si>
  <si>
    <t>Ｂ３/Ａ３</t>
    <phoneticPr fontId="2"/>
  </si>
  <si>
    <t>Ｂ２/Ａ２</t>
    <phoneticPr fontId="2"/>
  </si>
  <si>
    <t>Ｂ１/Ａ１</t>
    <phoneticPr fontId="2"/>
  </si>
  <si>
    <t>厚紙Ｂ４</t>
    <rPh sb="0" eb="2">
      <t>アツガミ</t>
    </rPh>
    <phoneticPr fontId="2"/>
  </si>
  <si>
    <t>営業・求人連合（2社以上）</t>
    <rPh sb="0" eb="2">
      <t>エイギョウ</t>
    </rPh>
    <rPh sb="3" eb="5">
      <t>キュウジン</t>
    </rPh>
    <rPh sb="5" eb="7">
      <t>レンゴウ</t>
    </rPh>
    <rPh sb="9" eb="10">
      <t>シャ</t>
    </rPh>
    <rPh sb="10" eb="12">
      <t>イジョウ</t>
    </rPh>
    <phoneticPr fontId="2"/>
  </si>
  <si>
    <t xml:space="preserve">  折込地域（行政区域とは異なります）</t>
    <rPh sb="2" eb="4">
      <t>オリコミ</t>
    </rPh>
    <rPh sb="4" eb="6">
      <t>チイキ</t>
    </rPh>
    <rPh sb="7" eb="9">
      <t>ギョウセイ</t>
    </rPh>
    <rPh sb="9" eb="11">
      <t>クイキ</t>
    </rPh>
    <rPh sb="13" eb="14">
      <t>コト</t>
    </rPh>
    <phoneticPr fontId="2"/>
  </si>
  <si>
    <t>A4･B5･A5</t>
    <phoneticPr fontId="2"/>
  </si>
  <si>
    <t>２つ折</t>
    <rPh sb="2" eb="3">
      <t>オ</t>
    </rPh>
    <phoneticPr fontId="2"/>
  </si>
  <si>
    <t>４つ折</t>
    <rPh sb="2" eb="3">
      <t>オ</t>
    </rPh>
    <phoneticPr fontId="2"/>
  </si>
  <si>
    <t>８つ折</t>
    <rPh sb="2" eb="3">
      <t>オ</t>
    </rPh>
    <phoneticPr fontId="2"/>
  </si>
  <si>
    <t>110Kg以上</t>
    <rPh sb="5" eb="7">
      <t>イジョウ</t>
    </rPh>
    <phoneticPr fontId="2"/>
  </si>
  <si>
    <t>Ｂ４</t>
    <phoneticPr fontId="2"/>
  </si>
  <si>
    <t>Ｂ３</t>
    <phoneticPr fontId="2"/>
  </si>
  <si>
    <t>岐阜県</t>
    <rPh sb="0" eb="3">
      <t>ギフケン</t>
    </rPh>
    <phoneticPr fontId="2"/>
  </si>
  <si>
    <t>岐阜市・羽島市・ 羽島郡・各務原市</t>
    <rPh sb="0" eb="3">
      <t>ギフシ</t>
    </rPh>
    <rPh sb="4" eb="7">
      <t>ハシマシ</t>
    </rPh>
    <rPh sb="9" eb="12">
      <t>ハシマグン</t>
    </rPh>
    <phoneticPr fontId="2"/>
  </si>
  <si>
    <t>瑞穂市・本巣市・本巣郡・山県市</t>
    <phoneticPr fontId="2"/>
  </si>
  <si>
    <t>美濃加茂市・加茂郡・美濃市・関市・郡上市</t>
    <phoneticPr fontId="2"/>
  </si>
  <si>
    <t>大垣市・海津市・揖斐郡・不破郡・安八郡・養老郡　</t>
    <phoneticPr fontId="2"/>
  </si>
  <si>
    <t xml:space="preserve">  手配管理料</t>
    <rPh sb="2" eb="4">
      <t>テハイ</t>
    </rPh>
    <rPh sb="4" eb="6">
      <t>カンリ</t>
    </rPh>
    <rPh sb="6" eb="7">
      <t>リョウ</t>
    </rPh>
    <phoneticPr fontId="2"/>
  </si>
  <si>
    <t>可児市・可児郡・多治見市・土岐市・瑞浪市</t>
    <rPh sb="0" eb="2">
      <t>カニ</t>
    </rPh>
    <rPh sb="2" eb="3">
      <t>シ</t>
    </rPh>
    <rPh sb="4" eb="7">
      <t>カニグン</t>
    </rPh>
    <rPh sb="8" eb="12">
      <t>タジミシ</t>
    </rPh>
    <rPh sb="13" eb="16">
      <t>トキシ</t>
    </rPh>
    <rPh sb="17" eb="20">
      <t>ミズナミシ</t>
    </rPh>
    <phoneticPr fontId="2"/>
  </si>
  <si>
    <t>恵那市・中津川市</t>
    <phoneticPr fontId="2"/>
  </si>
  <si>
    <t xml:space="preserve">  手配管理料</t>
    <rPh sb="2" eb="3">
      <t>テ</t>
    </rPh>
    <rPh sb="3" eb="4">
      <t>ハイ</t>
    </rPh>
    <rPh sb="4" eb="6">
      <t>カンリ</t>
    </rPh>
    <rPh sb="6" eb="7">
      <t>リョウ</t>
    </rPh>
    <phoneticPr fontId="2"/>
  </si>
  <si>
    <t>高山市・飛騨市</t>
    <rPh sb="0" eb="3">
      <t>タカヤマシ</t>
    </rPh>
    <rPh sb="4" eb="6">
      <t>ヒダ</t>
    </rPh>
    <rPh sb="6" eb="7">
      <t>シ</t>
    </rPh>
    <phoneticPr fontId="2"/>
  </si>
  <si>
    <t>◆別途運賃</t>
    <rPh sb="1" eb="3">
      <t>ベット</t>
    </rPh>
    <rPh sb="3" eb="5">
      <t>ウンチン</t>
    </rPh>
    <phoneticPr fontId="2"/>
  </si>
  <si>
    <t>下呂市</t>
    <rPh sb="0" eb="3">
      <t>ゲロシ</t>
    </rPh>
    <phoneticPr fontId="2"/>
  </si>
  <si>
    <t>愛知県</t>
    <rPh sb="0" eb="3">
      <t>アイチケン</t>
    </rPh>
    <phoneticPr fontId="2"/>
  </si>
  <si>
    <t>尾張地区（豊明市・日進市・愛知郡東郷町除く）</t>
    <rPh sb="0" eb="2">
      <t>オワリ</t>
    </rPh>
    <rPh sb="2" eb="4">
      <t>チク</t>
    </rPh>
    <rPh sb="19" eb="20">
      <t>ノゾ</t>
    </rPh>
    <phoneticPr fontId="2"/>
  </si>
  <si>
    <t>尾張地区（豊明市・日進市・愛知郡東郷町）</t>
    <rPh sb="0" eb="2">
      <t>オワリ</t>
    </rPh>
    <rPh sb="2" eb="4">
      <t>チク</t>
    </rPh>
    <rPh sb="5" eb="7">
      <t>トヨアケ</t>
    </rPh>
    <rPh sb="7" eb="8">
      <t>シ</t>
    </rPh>
    <rPh sb="9" eb="11">
      <t>ニッシン</t>
    </rPh>
    <rPh sb="11" eb="12">
      <t>シ</t>
    </rPh>
    <rPh sb="13" eb="15">
      <t>アイチ</t>
    </rPh>
    <rPh sb="15" eb="16">
      <t>グン</t>
    </rPh>
    <rPh sb="16" eb="18">
      <t>トウゴウ</t>
    </rPh>
    <rPh sb="18" eb="19">
      <t>マチ</t>
    </rPh>
    <phoneticPr fontId="2"/>
  </si>
  <si>
    <t>手配管理料</t>
    <rPh sb="0" eb="2">
      <t>テハイ</t>
    </rPh>
    <rPh sb="2" eb="4">
      <t>カンリ</t>
    </rPh>
    <rPh sb="4" eb="5">
      <t>リョウ</t>
    </rPh>
    <phoneticPr fontId="2"/>
  </si>
  <si>
    <t>名古屋市</t>
    <rPh sb="0" eb="4">
      <t>ナゴヤシ</t>
    </rPh>
    <phoneticPr fontId="2"/>
  </si>
  <si>
    <t>月曜の折込不可地域販売店</t>
    <rPh sb="0" eb="2">
      <t>ゲツヨウ</t>
    </rPh>
    <rPh sb="3" eb="5">
      <t>オリコミ</t>
    </rPh>
    <rPh sb="5" eb="7">
      <t>フカ</t>
    </rPh>
    <rPh sb="7" eb="9">
      <t>チイキ</t>
    </rPh>
    <rPh sb="9" eb="12">
      <t>ハンバイテン</t>
    </rPh>
    <phoneticPr fontId="2"/>
  </si>
  <si>
    <t>中濃地区</t>
    <rPh sb="0" eb="2">
      <t>チュウノウ</t>
    </rPh>
    <rPh sb="2" eb="4">
      <t>チク</t>
    </rPh>
    <phoneticPr fontId="2"/>
  </si>
  <si>
    <t>郡上市（正ヶ洞新聞店）</t>
    <rPh sb="0" eb="3">
      <t>グジョウシ</t>
    </rPh>
    <rPh sb="4" eb="5">
      <t>マサ</t>
    </rPh>
    <rPh sb="6" eb="7">
      <t>ホラ</t>
    </rPh>
    <rPh sb="7" eb="9">
      <t>シンブン</t>
    </rPh>
    <rPh sb="9" eb="10">
      <t>テン</t>
    </rPh>
    <phoneticPr fontId="2"/>
  </si>
  <si>
    <t>飛騨地区</t>
    <rPh sb="0" eb="2">
      <t>ヒダ</t>
    </rPh>
    <rPh sb="2" eb="4">
      <t>チク</t>
    </rPh>
    <phoneticPr fontId="2"/>
  </si>
  <si>
    <t>高山市（国府新聞店）</t>
    <rPh sb="0" eb="3">
      <t>タカヤマシ</t>
    </rPh>
    <rPh sb="4" eb="6">
      <t>コクフ</t>
    </rPh>
    <rPh sb="6" eb="8">
      <t>シンブン</t>
    </rPh>
    <rPh sb="8" eb="9">
      <t>テン</t>
    </rPh>
    <phoneticPr fontId="2"/>
  </si>
  <si>
    <t>: 岐阜市市橋3丁目3番の6</t>
    <rPh sb="2" eb="5">
      <t>ギフシ</t>
    </rPh>
    <rPh sb="5" eb="7">
      <t>イチハシ</t>
    </rPh>
    <rPh sb="8" eb="10">
      <t>チョウメ</t>
    </rPh>
    <rPh sb="11" eb="12">
      <t>バン</t>
    </rPh>
    <phoneticPr fontId="2"/>
  </si>
  <si>
    <t>TEL 058-273-8248 　  FAX　058-273-6341</t>
    <phoneticPr fontId="2"/>
  </si>
  <si>
    <t>: 大垣市大井4丁目１</t>
    <rPh sb="2" eb="5">
      <t>オオガキシ</t>
    </rPh>
    <rPh sb="5" eb="7">
      <t>オオイ</t>
    </rPh>
    <rPh sb="7" eb="8">
      <t>カワマチ</t>
    </rPh>
    <rPh sb="8" eb="10">
      <t>チョウメ</t>
    </rPh>
    <phoneticPr fontId="2"/>
  </si>
  <si>
    <t>TEL 0584-84-3701 　  FAX　0584-84-3703</t>
    <phoneticPr fontId="2"/>
  </si>
  <si>
    <t xml:space="preserve"> 中濃営業所</t>
    <rPh sb="1" eb="3">
      <t>チュウノウ</t>
    </rPh>
    <rPh sb="3" eb="5">
      <t>エイギョウ</t>
    </rPh>
    <rPh sb="5" eb="6">
      <t>ショ</t>
    </rPh>
    <phoneticPr fontId="2"/>
  </si>
  <si>
    <t>: 美濃加茂市蜂屋町中蜂屋3280-3</t>
    <rPh sb="2" eb="7">
      <t>ミノカモシ</t>
    </rPh>
    <rPh sb="7" eb="8">
      <t>ハチ</t>
    </rPh>
    <rPh sb="8" eb="9">
      <t>ヤ</t>
    </rPh>
    <rPh sb="9" eb="10">
      <t>マチ</t>
    </rPh>
    <rPh sb="10" eb="11">
      <t>ナカ</t>
    </rPh>
    <rPh sb="11" eb="13">
      <t>ハチヤ</t>
    </rPh>
    <phoneticPr fontId="2"/>
  </si>
  <si>
    <t>TEL 0574-25-6844 　  FAX　0574-26-4699</t>
    <phoneticPr fontId="2"/>
  </si>
  <si>
    <t>: 中津川市茄子川1683-1388</t>
    <rPh sb="2" eb="6">
      <t>ナカツガワシ</t>
    </rPh>
    <rPh sb="6" eb="8">
      <t>ナス</t>
    </rPh>
    <rPh sb="8" eb="9">
      <t>カワ</t>
    </rPh>
    <phoneticPr fontId="2"/>
  </si>
  <si>
    <t>TEL 0573-68-5570 　  FAX　0573-68-5100</t>
    <phoneticPr fontId="2"/>
  </si>
  <si>
    <t>美並</t>
    <rPh sb="0" eb="2">
      <t>ミナミ</t>
    </rPh>
    <phoneticPr fontId="2"/>
  </si>
  <si>
    <t>新那加</t>
    <rPh sb="0" eb="1">
      <t>シン</t>
    </rPh>
    <phoneticPr fontId="2"/>
  </si>
  <si>
    <t>加納厚見</t>
    <rPh sb="2" eb="4">
      <t>アツミ</t>
    </rPh>
    <phoneticPr fontId="2"/>
  </si>
  <si>
    <t>ＮA　MGS</t>
    <phoneticPr fontId="2"/>
  </si>
  <si>
    <t>ＮA　MGY</t>
    <phoneticPr fontId="2"/>
  </si>
  <si>
    <t>ＮAS　MGY</t>
    <phoneticPr fontId="2"/>
  </si>
  <si>
    <t>*5</t>
    <phoneticPr fontId="2"/>
  </si>
  <si>
    <t>ＮAM　GSY</t>
    <phoneticPr fontId="2"/>
  </si>
  <si>
    <t>岐南笠松</t>
    <rPh sb="0" eb="2">
      <t>ギナン</t>
    </rPh>
    <rPh sb="2" eb="4">
      <t>カサマツ</t>
    </rPh>
    <phoneticPr fontId="2"/>
  </si>
  <si>
    <t>　 岐阜市市橋3丁目3番6</t>
    <rPh sb="2" eb="5">
      <t>ギフシ</t>
    </rPh>
    <rPh sb="5" eb="7">
      <t>イチハシ</t>
    </rPh>
    <rPh sb="8" eb="10">
      <t>チョウメ</t>
    </rPh>
    <rPh sb="11" eb="12">
      <t>バン</t>
    </rPh>
    <phoneticPr fontId="2"/>
  </si>
  <si>
    <t>　 大垣市大井4丁目1</t>
    <rPh sb="2" eb="5">
      <t>オオガキシ</t>
    </rPh>
    <rPh sb="5" eb="7">
      <t>オオイ</t>
    </rPh>
    <rPh sb="8" eb="10">
      <t>チョウメ</t>
    </rPh>
    <phoneticPr fontId="2"/>
  </si>
  <si>
    <t>　 美濃加茂市蜂屋町中蜂屋3280-3</t>
    <rPh sb="2" eb="7">
      <t>ミノカモシ</t>
    </rPh>
    <rPh sb="7" eb="8">
      <t>ハチ</t>
    </rPh>
    <rPh sb="8" eb="9">
      <t>ヤ</t>
    </rPh>
    <rPh sb="9" eb="10">
      <t>マチ</t>
    </rPh>
    <rPh sb="10" eb="11">
      <t>ナカ</t>
    </rPh>
    <rPh sb="11" eb="13">
      <t>ハチヤ</t>
    </rPh>
    <phoneticPr fontId="2"/>
  </si>
  <si>
    <t>　 中津川市茄子川1683-1388</t>
    <rPh sb="2" eb="6">
      <t>ナカツガワシ</t>
    </rPh>
    <rPh sb="6" eb="8">
      <t>ナス</t>
    </rPh>
    <rPh sb="8" eb="9">
      <t>カワ</t>
    </rPh>
    <phoneticPr fontId="2"/>
  </si>
  <si>
    <t>《受付締め切り》</t>
    <rPh sb="1" eb="3">
      <t>ウケツケ</t>
    </rPh>
    <rPh sb="3" eb="4">
      <t>シ</t>
    </rPh>
    <rPh sb="5" eb="6">
      <t>キ</t>
    </rPh>
    <phoneticPr fontId="2"/>
  </si>
  <si>
    <t>TEL 058-273-8248   FAX 058-273-6341</t>
    <phoneticPr fontId="2"/>
  </si>
  <si>
    <t>TEL 0574-25-6844   FAX 0574-26-4699</t>
    <phoneticPr fontId="2"/>
  </si>
  <si>
    <t>TEL 0573-68-5570   FAX 0573-68-5100</t>
    <phoneticPr fontId="2"/>
  </si>
  <si>
    <t>ＮAG　　ＭＹS</t>
    <phoneticPr fontId="2"/>
  </si>
  <si>
    <r>
      <t>　時間：</t>
    </r>
    <r>
      <rPr>
        <sz val="11"/>
        <color indexed="8"/>
        <rFont val="HGSｺﾞｼｯｸM"/>
        <family val="3"/>
        <charset val="128"/>
      </rPr>
      <t>折込日の２日前午前中（日曜・祝祭日除く）</t>
    </r>
    <rPh sb="1" eb="3">
      <t>ジカン</t>
    </rPh>
    <rPh sb="4" eb="6">
      <t>オリコミ</t>
    </rPh>
    <rPh sb="6" eb="7">
      <t>ビ</t>
    </rPh>
    <rPh sb="9" eb="10">
      <t>ヒ</t>
    </rPh>
    <rPh sb="10" eb="11">
      <t>マエ</t>
    </rPh>
    <rPh sb="11" eb="14">
      <t>ゴゼンチュウ</t>
    </rPh>
    <rPh sb="15" eb="17">
      <t>ニチヨウ</t>
    </rPh>
    <rPh sb="18" eb="19">
      <t>シュク</t>
    </rPh>
    <rPh sb="19" eb="21">
      <t>サイジツ</t>
    </rPh>
    <rPh sb="21" eb="22">
      <t>ノゾ</t>
    </rPh>
    <phoneticPr fontId="2"/>
  </si>
  <si>
    <r>
      <t>　地区：</t>
    </r>
    <r>
      <rPr>
        <sz val="11"/>
        <color indexed="8"/>
        <rFont val="HGSｺﾞｼｯｸM"/>
        <family val="3"/>
        <charset val="128"/>
      </rPr>
      <t>岐阜県内/愛知県一宮周辺</t>
    </r>
    <rPh sb="1" eb="3">
      <t>チク</t>
    </rPh>
    <rPh sb="4" eb="7">
      <t>ギフケン</t>
    </rPh>
    <rPh sb="7" eb="8">
      <t>ナイ</t>
    </rPh>
    <rPh sb="9" eb="12">
      <t>アイチケン</t>
    </rPh>
    <rPh sb="12" eb="14">
      <t>イチミヤ</t>
    </rPh>
    <rPh sb="14" eb="16">
      <t>シュウヘン</t>
    </rPh>
    <phoneticPr fontId="2"/>
  </si>
  <si>
    <t>　　　※連休時(GW・お盆・年末年始)などは変則締日となりますので予めお問合せください。</t>
    <phoneticPr fontId="2"/>
  </si>
  <si>
    <t>　　● 別途配送料がかかる区域がございますのでお問い合わせください。</t>
    <rPh sb="4" eb="6">
      <t>ベット</t>
    </rPh>
    <rPh sb="6" eb="8">
      <t>ハイソウ</t>
    </rPh>
    <rPh sb="8" eb="9">
      <t>リョウ</t>
    </rPh>
    <rPh sb="13" eb="15">
      <t>クイキ</t>
    </rPh>
    <rPh sb="24" eb="25">
      <t>ト</t>
    </rPh>
    <rPh sb="26" eb="27">
      <t>ア</t>
    </rPh>
    <phoneticPr fontId="2"/>
  </si>
  <si>
    <t>　　● 朝日新聞･読売新聞への連合広告の折込料は別料金となりますのでお問合せください。</t>
    <rPh sb="4" eb="6">
      <t>アサヒ</t>
    </rPh>
    <rPh sb="6" eb="8">
      <t>シンブン</t>
    </rPh>
    <rPh sb="9" eb="11">
      <t>ヨミウリ</t>
    </rPh>
    <rPh sb="11" eb="13">
      <t>シンブン</t>
    </rPh>
    <rPh sb="15" eb="17">
      <t>レンゴウ</t>
    </rPh>
    <rPh sb="17" eb="19">
      <t>コウコク</t>
    </rPh>
    <rPh sb="20" eb="22">
      <t>オリコミ</t>
    </rPh>
    <rPh sb="22" eb="23">
      <t>リョウ</t>
    </rPh>
    <rPh sb="24" eb="27">
      <t>ベツリョウキン</t>
    </rPh>
    <rPh sb="35" eb="37">
      <t>トイアワ</t>
    </rPh>
    <phoneticPr fontId="2"/>
  </si>
  <si>
    <t>　　● すべて予告なしに変更する場合がございますが、ご了承ください。</t>
    <rPh sb="7" eb="9">
      <t>ヨコク</t>
    </rPh>
    <rPh sb="12" eb="14">
      <t>ヘンコウ</t>
    </rPh>
    <rPh sb="16" eb="18">
      <t>バアイ</t>
    </rPh>
    <rPh sb="27" eb="29">
      <t>リョウショウ</t>
    </rPh>
    <phoneticPr fontId="2"/>
  </si>
  <si>
    <t>　　● 販売店エリアと行政区域は必ずしも一致しておりません。また、区域指定で折込される場合は</t>
    <rPh sb="4" eb="7">
      <t>ハンバイテン</t>
    </rPh>
    <rPh sb="11" eb="13">
      <t>ギョウセイ</t>
    </rPh>
    <rPh sb="13" eb="15">
      <t>クイキ</t>
    </rPh>
    <rPh sb="16" eb="17">
      <t>カナラ</t>
    </rPh>
    <rPh sb="20" eb="22">
      <t>イッチ</t>
    </rPh>
    <rPh sb="33" eb="35">
      <t>クイキ</t>
    </rPh>
    <rPh sb="35" eb="37">
      <t>シテイ</t>
    </rPh>
    <rPh sb="38" eb="40">
      <t>オリコミ</t>
    </rPh>
    <rPh sb="43" eb="45">
      <t>バアイ</t>
    </rPh>
    <phoneticPr fontId="2"/>
  </si>
  <si>
    <t>　　　 ご希望の通り折込広告が入らない場合もございますので予めご了承の上ご依頼ください。</t>
    <rPh sb="10" eb="12">
      <t>オリコミ</t>
    </rPh>
    <rPh sb="12" eb="14">
      <t>コウコク</t>
    </rPh>
    <rPh sb="15" eb="16">
      <t>ハイ</t>
    </rPh>
    <rPh sb="19" eb="21">
      <t>バアイ</t>
    </rPh>
    <rPh sb="29" eb="30">
      <t>アラカジ</t>
    </rPh>
    <rPh sb="32" eb="34">
      <t>リョウショウ</t>
    </rPh>
    <rPh sb="35" eb="36">
      <t>ウエ</t>
    </rPh>
    <rPh sb="37" eb="39">
      <t>イライ</t>
    </rPh>
    <phoneticPr fontId="2"/>
  </si>
  <si>
    <t>本        社</t>
    <rPh sb="0" eb="1">
      <t>ホン</t>
    </rPh>
    <rPh sb="9" eb="10">
      <t>シャ</t>
    </rPh>
    <phoneticPr fontId="2"/>
  </si>
  <si>
    <t>大垣池田</t>
    <rPh sb="0" eb="2">
      <t>オオガキ</t>
    </rPh>
    <rPh sb="2" eb="4">
      <t>イケダ</t>
    </rPh>
    <phoneticPr fontId="2"/>
  </si>
  <si>
    <t>多治見池田</t>
    <rPh sb="0" eb="3">
      <t>タジミ</t>
    </rPh>
    <phoneticPr fontId="2"/>
  </si>
  <si>
    <t>TEL 0584-84-3701   FAX 0584-84-3703</t>
    <phoneticPr fontId="2"/>
  </si>
  <si>
    <t>AMS</t>
    <phoneticPr fontId="2"/>
  </si>
  <si>
    <t>AS</t>
    <phoneticPr fontId="2"/>
  </si>
  <si>
    <t>ＮA　MGS</t>
    <phoneticPr fontId="2"/>
  </si>
  <si>
    <t>AMS</t>
    <phoneticPr fontId="2"/>
  </si>
  <si>
    <t>NYS</t>
    <phoneticPr fontId="2"/>
  </si>
  <si>
    <t>*2 各務原市 100枚含む</t>
    <rPh sb="3" eb="6">
      <t>カガミハラ</t>
    </rPh>
    <rPh sb="6" eb="7">
      <t>シ</t>
    </rPh>
    <rPh sb="11" eb="12">
      <t>マイ</t>
    </rPh>
    <rPh sb="12" eb="13">
      <t>フク</t>
    </rPh>
    <phoneticPr fontId="2"/>
  </si>
  <si>
    <t>読　　売　　新　　聞</t>
    <phoneticPr fontId="2"/>
  </si>
  <si>
    <t>＊1</t>
    <phoneticPr fontId="2"/>
  </si>
  <si>
    <t>☆
*2</t>
    <phoneticPr fontId="2"/>
  </si>
  <si>
    <t>*2 大野郡 白川村･高山市（旧荘川村）を含む</t>
    <rPh sb="3" eb="5">
      <t>オオノ</t>
    </rPh>
    <rPh sb="5" eb="6">
      <t>グン</t>
    </rPh>
    <rPh sb="7" eb="10">
      <t>シラカワムラ</t>
    </rPh>
    <rPh sb="11" eb="14">
      <t>タカヤマシ</t>
    </rPh>
    <rPh sb="15" eb="16">
      <t>キュウ</t>
    </rPh>
    <rPh sb="16" eb="19">
      <t>ショウカワムラ</t>
    </rPh>
    <rPh sb="21" eb="22">
      <t>フク</t>
    </rPh>
    <phoneticPr fontId="2"/>
  </si>
  <si>
    <t>長良東部</t>
    <rPh sb="2" eb="3">
      <t>ヒガシ</t>
    </rPh>
    <rPh sb="3" eb="4">
      <t>ブ</t>
    </rPh>
    <phoneticPr fontId="2"/>
  </si>
  <si>
    <t>ＮA　MG</t>
    <phoneticPr fontId="2"/>
  </si>
  <si>
    <t>ＮA　GM</t>
    <phoneticPr fontId="2"/>
  </si>
  <si>
    <t>ＮAM</t>
    <phoneticPr fontId="2"/>
  </si>
  <si>
    <t>　　　   （岐阜県外及び読売新聞へご依頼がある場合は前１日猶予が必要です）</t>
    <rPh sb="7" eb="9">
      <t>ギフ</t>
    </rPh>
    <rPh sb="9" eb="11">
      <t>ケンガイ</t>
    </rPh>
    <rPh sb="11" eb="12">
      <t>オヨ</t>
    </rPh>
    <phoneticPr fontId="2"/>
  </si>
  <si>
    <t>新可児･桜ヶ丘</t>
    <rPh sb="0" eb="1">
      <t>シン</t>
    </rPh>
    <rPh sb="1" eb="3">
      <t>カニ</t>
    </rPh>
    <rPh sb="4" eb="7">
      <t>サクラガオカ</t>
    </rPh>
    <phoneticPr fontId="2"/>
  </si>
  <si>
    <t>羽島郡全域の場合、岐阜市柳津 300枚をプラス</t>
    <rPh sb="0" eb="3">
      <t>ハシマグン</t>
    </rPh>
    <rPh sb="3" eb="5">
      <t>ゼンイキ</t>
    </rPh>
    <rPh sb="6" eb="8">
      <t>バアイ</t>
    </rPh>
    <rPh sb="9" eb="11">
      <t>ギフ</t>
    </rPh>
    <rPh sb="11" eb="12">
      <t>シ</t>
    </rPh>
    <rPh sb="12" eb="14">
      <t>ヤナイヅ</t>
    </rPh>
    <phoneticPr fontId="2"/>
  </si>
  <si>
    <t>*4 羽島郡 300枚含む</t>
    <rPh sb="3" eb="6">
      <t>ハシマグン</t>
    </rPh>
    <rPh sb="6" eb="7">
      <t>マツマチ</t>
    </rPh>
    <phoneticPr fontId="2"/>
  </si>
  <si>
    <t>*1 多治見市 250枚含む</t>
    <rPh sb="3" eb="6">
      <t>タジミ</t>
    </rPh>
    <phoneticPr fontId="2"/>
  </si>
  <si>
    <t>多治見市全域の場合、可児市下切 250枚をプラス</t>
    <rPh sb="13" eb="14">
      <t>シモ</t>
    </rPh>
    <rPh sb="14" eb="15">
      <t>キリ</t>
    </rPh>
    <phoneticPr fontId="2"/>
  </si>
  <si>
    <t>*1 八百津町150枚含む</t>
    <rPh sb="3" eb="6">
      <t>ヤオツ</t>
    </rPh>
    <rPh sb="6" eb="7">
      <t>マチ</t>
    </rPh>
    <rPh sb="10" eb="11">
      <t>マイ</t>
    </rPh>
    <rPh sb="11" eb="12">
      <t>フク</t>
    </rPh>
    <phoneticPr fontId="2"/>
  </si>
  <si>
    <t>*1 安八郡神戸町の一部含む　　*2 養老郡養老町1,250枚含む　*3 安八郡安八町1,100枚含む</t>
    <phoneticPr fontId="2"/>
  </si>
  <si>
    <t>安八郡全域の場合、大垣市墨俣 1,100枚をプラス</t>
    <rPh sb="0" eb="3">
      <t>アンパチグン</t>
    </rPh>
    <rPh sb="3" eb="5">
      <t>ゼンイキ</t>
    </rPh>
    <rPh sb="6" eb="8">
      <t>バアイ</t>
    </rPh>
    <rPh sb="9" eb="12">
      <t>オオガキシ</t>
    </rPh>
    <rPh sb="12" eb="13">
      <t>スミ</t>
    </rPh>
    <rPh sb="13" eb="14">
      <t>マタ</t>
    </rPh>
    <rPh sb="20" eb="21">
      <t>マイ</t>
    </rPh>
    <phoneticPr fontId="2"/>
  </si>
  <si>
    <t>※上記以外で、選挙等により折込ができない</t>
    <phoneticPr fontId="2"/>
  </si>
  <si>
    <t>*3 海津市400枚含む　</t>
    <rPh sb="3" eb="4">
      <t>カイ</t>
    </rPh>
    <rPh sb="4" eb="6">
      <t>ツシ</t>
    </rPh>
    <rPh sb="9" eb="10">
      <t>マイ</t>
    </rPh>
    <rPh sb="10" eb="11">
      <t>フク</t>
    </rPh>
    <phoneticPr fontId="2"/>
  </si>
  <si>
    <t>*3 可児市 650枚含む</t>
    <phoneticPr fontId="2"/>
  </si>
  <si>
    <t>※悪天候､災害、事故等、やむを得ない事由により折込遅延・不能となる場合があります。予めご了承下さい。</t>
    <phoneticPr fontId="2"/>
  </si>
  <si>
    <t>3.　パチンコ店での警察防犯係の許可が出ていない場合の折込については、</t>
    <phoneticPr fontId="2"/>
  </si>
  <si>
    <t>　　● 締め切り後は折込作業の前工程に入る為、中止・変更は一切お受けできませんのでご了承ください。</t>
    <rPh sb="4" eb="5">
      <t>シ</t>
    </rPh>
    <rPh sb="6" eb="7">
      <t>キ</t>
    </rPh>
    <rPh sb="8" eb="9">
      <t>ゴ</t>
    </rPh>
    <rPh sb="10" eb="12">
      <t>オリコミ</t>
    </rPh>
    <rPh sb="12" eb="14">
      <t>サギョウ</t>
    </rPh>
    <rPh sb="15" eb="18">
      <t>ゼンコウテイ</t>
    </rPh>
    <rPh sb="19" eb="20">
      <t>ハイ</t>
    </rPh>
    <rPh sb="21" eb="22">
      <t>タメ</t>
    </rPh>
    <rPh sb="23" eb="25">
      <t>チュウシ</t>
    </rPh>
    <rPh sb="26" eb="28">
      <t>ヘンコウ</t>
    </rPh>
    <rPh sb="29" eb="31">
      <t>イッサイ</t>
    </rPh>
    <rPh sb="32" eb="33">
      <t>ウ</t>
    </rPh>
    <rPh sb="42" eb="44">
      <t>リョウショウ</t>
    </rPh>
    <phoneticPr fontId="2"/>
  </si>
  <si>
    <t>ＮAM　GYS</t>
    <phoneticPr fontId="2"/>
  </si>
  <si>
    <t>*1 各務原市 350枚含む</t>
    <rPh sb="3" eb="6">
      <t>カガミハラ</t>
    </rPh>
    <rPh sb="6" eb="7">
      <t>シ</t>
    </rPh>
    <rPh sb="11" eb="12">
      <t>マイ</t>
    </rPh>
    <rPh sb="12" eb="13">
      <t>フク</t>
    </rPh>
    <phoneticPr fontId="2"/>
  </si>
  <si>
    <t>各務原市全域の場合、岐阜市長森 350枚、岐阜市岩田坂 100枚をプラス</t>
    <rPh sb="0" eb="3">
      <t>カガミハラ</t>
    </rPh>
    <rPh sb="3" eb="6">
      <t>シゼンイキ</t>
    </rPh>
    <rPh sb="7" eb="9">
      <t>バアイ</t>
    </rPh>
    <rPh sb="10" eb="13">
      <t>ギフシ</t>
    </rPh>
    <rPh sb="13" eb="15">
      <t>ナガモリ</t>
    </rPh>
    <rPh sb="19" eb="20">
      <t>マイ</t>
    </rPh>
    <rPh sb="21" eb="24">
      <t>ギフシ</t>
    </rPh>
    <rPh sb="24" eb="26">
      <t>イワタ</t>
    </rPh>
    <rPh sb="26" eb="27">
      <t>サカ</t>
    </rPh>
    <rPh sb="31" eb="32">
      <t>マイ</t>
    </rPh>
    <phoneticPr fontId="2"/>
  </si>
  <si>
    <t>養老郡全域の場合、大垣市大垣(大迫)1,250枚、不破郡垂井南部150枚をプラス</t>
    <rPh sb="25" eb="28">
      <t>フワグン</t>
    </rPh>
    <rPh sb="28" eb="30">
      <t>タルイ</t>
    </rPh>
    <rPh sb="30" eb="32">
      <t>ナンブ</t>
    </rPh>
    <rPh sb="35" eb="36">
      <t>マイ</t>
    </rPh>
    <phoneticPr fontId="2"/>
  </si>
  <si>
    <t>*2 養老町 150枚含む　</t>
    <rPh sb="3" eb="5">
      <t>ヨウロウ</t>
    </rPh>
    <rPh sb="5" eb="6">
      <t>マチ</t>
    </rPh>
    <rPh sb="10" eb="11">
      <t>マイ</t>
    </rPh>
    <rPh sb="11" eb="12">
      <t>フク</t>
    </rPh>
    <phoneticPr fontId="2"/>
  </si>
  <si>
    <t>*4 可児市 1,450枚含む</t>
    <phoneticPr fontId="2"/>
  </si>
  <si>
    <t>可児市全域の場合、多治見市桜ケ丘　1,450枚、姫 650枚をプラス</t>
    <rPh sb="0" eb="2">
      <t>カニ</t>
    </rPh>
    <rPh sb="9" eb="12">
      <t>タジミ</t>
    </rPh>
    <rPh sb="12" eb="13">
      <t>シ</t>
    </rPh>
    <rPh sb="13" eb="16">
      <t>サクラガオカ</t>
    </rPh>
    <rPh sb="24" eb="25">
      <t>ヒメ</t>
    </rPh>
    <rPh sb="29" eb="30">
      <t>マイ</t>
    </rPh>
    <phoneticPr fontId="2"/>
  </si>
  <si>
    <t>岐　阜　県　下　全　域</t>
    <rPh sb="0" eb="1">
      <t>チマタ</t>
    </rPh>
    <rPh sb="2" eb="3">
      <t>オカ</t>
    </rPh>
    <rPh sb="4" eb="5">
      <t>ケン</t>
    </rPh>
    <rPh sb="6" eb="7">
      <t>シタ</t>
    </rPh>
    <rPh sb="8" eb="9">
      <t>ゼン</t>
    </rPh>
    <rPh sb="10" eb="11">
      <t>イキ</t>
    </rPh>
    <phoneticPr fontId="2"/>
  </si>
  <si>
    <t>ＮA　YGS</t>
    <phoneticPr fontId="2"/>
  </si>
  <si>
    <t>岐阜南</t>
    <rPh sb="0" eb="3">
      <t>ギフミナミ</t>
    </rPh>
    <phoneticPr fontId="2"/>
  </si>
  <si>
    <t>牧谷</t>
    <phoneticPr fontId="2"/>
  </si>
  <si>
    <t>AM</t>
    <phoneticPr fontId="2"/>
  </si>
  <si>
    <t>NYS GAM</t>
    <phoneticPr fontId="2"/>
  </si>
  <si>
    <t>NYS GAM</t>
    <phoneticPr fontId="2"/>
  </si>
  <si>
    <t>&lt;新聞休刊日2024年&gt;</t>
    <rPh sb="1" eb="3">
      <t>シンブン</t>
    </rPh>
    <rPh sb="3" eb="6">
      <t>キュウカンビ</t>
    </rPh>
    <rPh sb="10" eb="11">
      <t>ネン</t>
    </rPh>
    <phoneticPr fontId="2"/>
  </si>
  <si>
    <t>　羽島郡笠松 200枚プラス</t>
    <rPh sb="1" eb="4">
      <t>ハシマグン</t>
    </rPh>
    <rPh sb="4" eb="6">
      <t>カサマツ</t>
    </rPh>
    <rPh sb="10" eb="11">
      <t>マイ</t>
    </rPh>
    <phoneticPr fontId="2"/>
  </si>
  <si>
    <t>　本巣郡北方西郷 550枚プラス</t>
    <rPh sb="1" eb="4">
      <t>モトスグン</t>
    </rPh>
    <rPh sb="4" eb="6">
      <t>キタガタ</t>
    </rPh>
    <rPh sb="6" eb="8">
      <t>サイゴウ</t>
    </rPh>
    <rPh sb="12" eb="13">
      <t>マイ</t>
    </rPh>
    <phoneticPr fontId="2"/>
  </si>
  <si>
    <t>　山県市高富 1,000枚プラス</t>
    <rPh sb="1" eb="4">
      <t>ヤマガタシ</t>
    </rPh>
    <rPh sb="4" eb="6">
      <t>タカトミ</t>
    </rPh>
    <rPh sb="12" eb="13">
      <t>マイ</t>
    </rPh>
    <phoneticPr fontId="2"/>
  </si>
  <si>
    <t>*1 岐阜市550枚含む     *2 岐阜市1,000枚含む</t>
    <rPh sb="3" eb="6">
      <t>ギフシ</t>
    </rPh>
    <rPh sb="9" eb="10">
      <t>マイ</t>
    </rPh>
    <rPh sb="10" eb="11">
      <t>フク</t>
    </rPh>
    <rPh sb="20" eb="23">
      <t>ギフシ</t>
    </rPh>
    <rPh sb="28" eb="29">
      <t>マイ</t>
    </rPh>
    <rPh sb="29" eb="30">
      <t>フク</t>
    </rPh>
    <phoneticPr fontId="2"/>
  </si>
  <si>
    <t>*1岐阜市200枚含む</t>
    <rPh sb="2" eb="5">
      <t>ギフシ</t>
    </rPh>
    <rPh sb="8" eb="9">
      <t>マイ</t>
    </rPh>
    <rPh sb="9" eb="10">
      <t>フク</t>
    </rPh>
    <phoneticPr fontId="2"/>
  </si>
  <si>
    <t>美濃加茂市全域の場合、加茂郡加茂野 800枚をプラス</t>
    <rPh sb="0" eb="5">
      <t>ミノカモシ</t>
    </rPh>
    <rPh sb="5" eb="7">
      <t>ゼンイキ</t>
    </rPh>
    <rPh sb="8" eb="10">
      <t>バアイ</t>
    </rPh>
    <rPh sb="11" eb="14">
      <t>カモグン</t>
    </rPh>
    <rPh sb="14" eb="17">
      <t>カモノ</t>
    </rPh>
    <rPh sb="21" eb="22">
      <t>マイ</t>
    </rPh>
    <phoneticPr fontId="2"/>
  </si>
  <si>
    <t>墨俣町・安八町</t>
    <rPh sb="0" eb="2">
      <t>スノマタ</t>
    </rPh>
    <rPh sb="2" eb="3">
      <t>マチ</t>
    </rPh>
    <rPh sb="4" eb="7">
      <t>アンパチチョウ</t>
    </rPh>
    <phoneticPr fontId="2"/>
  </si>
  <si>
    <t>上石津町</t>
    <rPh sb="0" eb="3">
      <t>カミイシヅ</t>
    </rPh>
    <rPh sb="3" eb="4">
      <t>マチ</t>
    </rPh>
    <phoneticPr fontId="2"/>
  </si>
  <si>
    <t>ＮＡＭG</t>
    <phoneticPr fontId="2"/>
  </si>
  <si>
    <r>
      <t>　　新折込広告料金表　</t>
    </r>
    <r>
      <rPr>
        <sz val="18"/>
        <color indexed="10"/>
        <rFont val="HGP明朝E"/>
        <family val="1"/>
        <charset val="128"/>
      </rPr>
      <t>（令和６年４月１日折込分より）</t>
    </r>
    <rPh sb="2" eb="3">
      <t>シン</t>
    </rPh>
    <rPh sb="3" eb="5">
      <t>オリコミ</t>
    </rPh>
    <rPh sb="5" eb="7">
      <t>コウコク</t>
    </rPh>
    <rPh sb="7" eb="9">
      <t>リョウキン</t>
    </rPh>
    <rPh sb="9" eb="10">
      <t>ヒョウ</t>
    </rPh>
    <rPh sb="12" eb="14">
      <t>レイワ</t>
    </rPh>
    <rPh sb="15" eb="16">
      <t>ネン</t>
    </rPh>
    <rPh sb="17" eb="18">
      <t>ガツ</t>
    </rPh>
    <rPh sb="19" eb="20">
      <t>ヒ</t>
    </rPh>
    <rPh sb="20" eb="22">
      <t>オリコミ</t>
    </rPh>
    <rPh sb="22" eb="23">
      <t>ブン</t>
    </rPh>
    <phoneticPr fontId="2"/>
  </si>
  <si>
    <t>※官製ハガキより小さいチラシ及び曲線チラシ等は変形チラシとなり規定の５割増しとなります。</t>
    <rPh sb="1" eb="3">
      <t>カンセイ</t>
    </rPh>
    <rPh sb="8" eb="9">
      <t>チイ</t>
    </rPh>
    <rPh sb="14" eb="15">
      <t>オヨ</t>
    </rPh>
    <rPh sb="16" eb="18">
      <t>キョクセン</t>
    </rPh>
    <rPh sb="21" eb="22">
      <t>トウ</t>
    </rPh>
    <rPh sb="23" eb="25">
      <t>ヘンケイ</t>
    </rPh>
    <rPh sb="31" eb="33">
      <t>キテイ</t>
    </rPh>
    <rPh sb="35" eb="37">
      <t>ワリマ</t>
    </rPh>
    <phoneticPr fontId="2"/>
  </si>
  <si>
    <r>
      <t>　　</t>
    </r>
    <r>
      <rPr>
        <u/>
        <sz val="12"/>
        <color indexed="8"/>
        <rFont val="HGP明朝E"/>
        <family val="1"/>
        <charset val="128"/>
      </rPr>
      <t>URL  http://www.cgsc.jp</t>
    </r>
    <r>
      <rPr>
        <sz val="12"/>
        <color indexed="8"/>
        <rFont val="HGP明朝E"/>
        <family val="1"/>
        <charset val="128"/>
      </rPr>
      <t xml:space="preserve">     </t>
    </r>
    <r>
      <rPr>
        <u/>
        <sz val="12"/>
        <color indexed="8"/>
        <rFont val="HGP明朝E"/>
        <family val="1"/>
        <charset val="128"/>
      </rPr>
      <t>E-mail  info@cgsc.jp</t>
    </r>
    <r>
      <rPr>
        <sz val="12"/>
        <color indexed="8"/>
        <rFont val="HGP明朝E"/>
        <family val="1"/>
        <charset val="128"/>
      </rPr>
      <t xml:space="preserve">     </t>
    </r>
    <phoneticPr fontId="2"/>
  </si>
  <si>
    <t>　　　 　１月　　２日（火）</t>
    <rPh sb="6" eb="7">
      <t>ガツ</t>
    </rPh>
    <rPh sb="10" eb="11">
      <t>ニチ</t>
    </rPh>
    <rPh sb="12" eb="13">
      <t>ヒ</t>
    </rPh>
    <phoneticPr fontId="2"/>
  </si>
  <si>
    <t>　　　　 ２月　１３日（火）</t>
    <rPh sb="6" eb="7">
      <t>ガツ</t>
    </rPh>
    <rPh sb="10" eb="11">
      <t>ニチ</t>
    </rPh>
    <rPh sb="12" eb="13">
      <t>カ</t>
    </rPh>
    <phoneticPr fontId="2"/>
  </si>
  <si>
    <t>　　　　 ３月　１８日（月）</t>
    <rPh sb="6" eb="7">
      <t>ガツ</t>
    </rPh>
    <rPh sb="10" eb="11">
      <t>ニチ</t>
    </rPh>
    <rPh sb="12" eb="13">
      <t>ゲツ</t>
    </rPh>
    <phoneticPr fontId="2"/>
  </si>
  <si>
    <r>
      <rPr>
        <sz val="11"/>
        <rFont val="HGSｺﾞｼｯｸM"/>
        <family val="3"/>
        <charset val="128"/>
      </rPr>
      <t>　　　</t>
    </r>
    <r>
      <rPr>
        <u/>
        <sz val="11"/>
        <rFont val="HGSｺﾞｼｯｸM"/>
        <family val="3"/>
        <charset val="128"/>
      </rPr>
      <t>※岐阜県外は折込日の３日以上前にご相談ください。</t>
    </r>
    <rPh sb="4" eb="7">
      <t>ギフケン</t>
    </rPh>
    <rPh sb="7" eb="8">
      <t>ガイ</t>
    </rPh>
    <rPh sb="15" eb="17">
      <t>イジョウ</t>
    </rPh>
    <rPh sb="17" eb="18">
      <t>マエ</t>
    </rPh>
    <phoneticPr fontId="2"/>
  </si>
  <si>
    <t>　　　　 ４月　１５日（月）</t>
    <rPh sb="6" eb="7">
      <t>ガツ</t>
    </rPh>
    <rPh sb="10" eb="11">
      <t>ニチ</t>
    </rPh>
    <rPh sb="12" eb="13">
      <t>ゲツ</t>
    </rPh>
    <phoneticPr fontId="2"/>
  </si>
  <si>
    <t>　　　　 ５月　１３日（月）</t>
    <rPh sb="6" eb="7">
      <t>ガツ</t>
    </rPh>
    <rPh sb="10" eb="11">
      <t>ニチ</t>
    </rPh>
    <rPh sb="12" eb="13">
      <t>ゲツ</t>
    </rPh>
    <phoneticPr fontId="2"/>
  </si>
  <si>
    <t>　　　 　６月　１０日（月）</t>
    <rPh sb="6" eb="7">
      <t>ガツ</t>
    </rPh>
    <rPh sb="10" eb="11">
      <t>ニチ</t>
    </rPh>
    <rPh sb="12" eb="13">
      <t>ゲツ</t>
    </rPh>
    <phoneticPr fontId="2"/>
  </si>
  <si>
    <t>　　　 　７月　１６日（火）</t>
    <rPh sb="6" eb="7">
      <t>ガツ</t>
    </rPh>
    <rPh sb="10" eb="11">
      <t>ニチ</t>
    </rPh>
    <rPh sb="12" eb="13">
      <t>ヒ</t>
    </rPh>
    <phoneticPr fontId="2"/>
  </si>
  <si>
    <t>　　　　 ８月　１９日（月）</t>
    <rPh sb="6" eb="7">
      <t>ガツ</t>
    </rPh>
    <rPh sb="10" eb="11">
      <t>ニチ</t>
    </rPh>
    <rPh sb="12" eb="13">
      <t>ゲツ</t>
    </rPh>
    <phoneticPr fontId="2"/>
  </si>
  <si>
    <t>　　　　 ９月　　９日（月）</t>
    <rPh sb="6" eb="7">
      <t>ガツ</t>
    </rPh>
    <rPh sb="10" eb="11">
      <t>ニチ</t>
    </rPh>
    <rPh sb="12" eb="13">
      <t>ゲツ</t>
    </rPh>
    <phoneticPr fontId="2"/>
  </si>
  <si>
    <t>　　　 １０月　１５日（火）</t>
    <rPh sb="6" eb="7">
      <t>ガツ</t>
    </rPh>
    <rPh sb="10" eb="11">
      <t>ニチ</t>
    </rPh>
    <rPh sb="12" eb="13">
      <t>ヒ</t>
    </rPh>
    <phoneticPr fontId="2"/>
  </si>
  <si>
    <t>　　　 １１月　１１日（月）</t>
    <rPh sb="6" eb="7">
      <t>ガツ</t>
    </rPh>
    <rPh sb="10" eb="11">
      <t>ニチ</t>
    </rPh>
    <rPh sb="12" eb="13">
      <t>ゲツ</t>
    </rPh>
    <phoneticPr fontId="2"/>
  </si>
  <si>
    <t>　　　 １２月　　９日（月）</t>
    <rPh sb="6" eb="7">
      <t>ガツ</t>
    </rPh>
    <rPh sb="10" eb="11">
      <t>ニチ</t>
    </rPh>
    <rPh sb="12" eb="13">
      <t>ゲツ</t>
    </rPh>
    <phoneticPr fontId="2"/>
  </si>
  <si>
    <t xml:space="preserve">　　● 初めてご利用の方、ﾁﾗｼ印刷前に一度広告内容を確認させてください。 </t>
    <phoneticPr fontId="2"/>
  </si>
  <si>
    <t>　場合がありますので予めご了承下さい。</t>
    <phoneticPr fontId="2"/>
  </si>
  <si>
    <t>　　　 新聞折込広告取扱基準にそって審査させていただきます。</t>
  </si>
  <si>
    <t>　　● 悪天候､災害、事故等、やむを得ない事由により折込遅延・不能となる場合があります。予めご了承ください。</t>
    <rPh sb="4" eb="7">
      <t>アクテンコウ</t>
    </rPh>
    <rPh sb="8" eb="10">
      <t>サイガイ</t>
    </rPh>
    <rPh sb="11" eb="13">
      <t>ジコ</t>
    </rPh>
    <rPh sb="13" eb="14">
      <t>ナド</t>
    </rPh>
    <rPh sb="18" eb="19">
      <t>エ</t>
    </rPh>
    <rPh sb="21" eb="23">
      <t>ジユウ</t>
    </rPh>
    <rPh sb="26" eb="28">
      <t>オリコミ</t>
    </rPh>
    <rPh sb="28" eb="30">
      <t>チエン</t>
    </rPh>
    <rPh sb="31" eb="33">
      <t>フノウ</t>
    </rPh>
    <rPh sb="36" eb="38">
      <t>バアイ</t>
    </rPh>
    <rPh sb="44" eb="45">
      <t>アラカジ</t>
    </rPh>
    <rPh sb="47" eb="49">
      <t>リョウショウ</t>
    </rPh>
    <phoneticPr fontId="2"/>
  </si>
  <si>
    <t>２０２４年　6月改定版（岐阜県）</t>
    <rPh sb="4" eb="5">
      <t>ネン</t>
    </rPh>
    <rPh sb="7" eb="8">
      <t>ガツ</t>
    </rPh>
    <rPh sb="8" eb="10">
      <t>カイテイ</t>
    </rPh>
    <rPh sb="10" eb="11">
      <t>バン</t>
    </rPh>
    <rPh sb="12" eb="15">
      <t>ギフケン</t>
    </rPh>
    <phoneticPr fontId="2"/>
  </si>
  <si>
    <t>*3 関市 1,250枚含む</t>
    <rPh sb="3" eb="5">
      <t>セキシ</t>
    </rPh>
    <phoneticPr fontId="2"/>
  </si>
  <si>
    <t>大垣市全域の場合、不破郡垂井450枚をプラス　　海津市全域の場合、養老郡養老400枚をプラス</t>
    <rPh sb="0" eb="3">
      <t>オオガキシ</t>
    </rPh>
    <rPh sb="3" eb="5">
      <t>ゼンイキ</t>
    </rPh>
    <rPh sb="6" eb="8">
      <t>バアイ</t>
    </rPh>
    <rPh sb="9" eb="12">
      <t>フワグン</t>
    </rPh>
    <rPh sb="12" eb="14">
      <t>タルイ</t>
    </rPh>
    <rPh sb="17" eb="18">
      <t>マイ</t>
    </rPh>
    <phoneticPr fontId="2"/>
  </si>
  <si>
    <t>*1 大垣市 450枚含む　</t>
    <rPh sb="3" eb="5">
      <t>オオガキ</t>
    </rPh>
    <rPh sb="5" eb="6">
      <t>シ</t>
    </rPh>
    <rPh sb="10" eb="11">
      <t>マイ</t>
    </rPh>
    <rPh sb="11" eb="12">
      <t>フク</t>
    </rPh>
    <phoneticPr fontId="2"/>
  </si>
  <si>
    <t>*2 美濃加茂市800枚含む、川辺町300枚含む</t>
    <rPh sb="3" eb="8">
      <t>ミノカモシ</t>
    </rPh>
    <rPh sb="11" eb="12">
      <t>マイ</t>
    </rPh>
    <rPh sb="12" eb="13">
      <t>フク</t>
    </rPh>
    <rPh sb="15" eb="17">
      <t>カワベ</t>
    </rPh>
    <rPh sb="17" eb="18">
      <t>マチ</t>
    </rPh>
    <rPh sb="21" eb="22">
      <t>マイ</t>
    </rPh>
    <rPh sb="22" eb="23">
      <t>フク</t>
    </rPh>
    <phoneticPr fontId="2"/>
  </si>
  <si>
    <t>関市全域の場合、岐阜市藍川橋1,250枚プラス</t>
    <rPh sb="0" eb="2">
      <t>セキシ</t>
    </rPh>
    <rPh sb="2" eb="4">
      <t>ゼンイキ</t>
    </rPh>
    <rPh sb="5" eb="7">
      <t>バアイ</t>
    </rPh>
    <rPh sb="8" eb="11">
      <t>ギフシ</t>
    </rPh>
    <rPh sb="11" eb="13">
      <t>アイカワ</t>
    </rPh>
    <rPh sb="13" eb="14">
      <t>ハシ</t>
    </rPh>
    <rPh sb="19" eb="20">
      <t>マイ</t>
    </rPh>
    <phoneticPr fontId="2"/>
  </si>
  <si>
    <t>AM</t>
    <phoneticPr fontId="2"/>
  </si>
  <si>
    <t>AM</t>
    <phoneticPr fontId="2"/>
  </si>
  <si>
    <t>AM</t>
    <phoneticPr fontId="2"/>
  </si>
  <si>
    <t>AM</t>
    <phoneticPr fontId="2"/>
  </si>
  <si>
    <t>AM</t>
    <phoneticPr fontId="2"/>
  </si>
  <si>
    <t>NAM</t>
    <phoneticPr fontId="2"/>
  </si>
  <si>
    <t>北方町の一部含む</t>
    <rPh sb="0" eb="2">
      <t>キタガタ</t>
    </rPh>
    <rPh sb="2" eb="3">
      <t>チョウ</t>
    </rPh>
    <rPh sb="6" eb="7">
      <t>フク</t>
    </rPh>
    <phoneticPr fontId="2"/>
  </si>
  <si>
    <t>北方町
本巣市の一部</t>
    <rPh sb="0" eb="2">
      <t>キタカタ</t>
    </rPh>
    <rPh sb="2" eb="3">
      <t>マチ</t>
    </rPh>
    <rPh sb="4" eb="7">
      <t>モトスシ</t>
    </rPh>
    <phoneticPr fontId="2"/>
  </si>
  <si>
    <t>NAM</t>
    <phoneticPr fontId="2"/>
  </si>
  <si>
    <t>NM</t>
    <phoneticPr fontId="2"/>
  </si>
  <si>
    <t>M</t>
    <phoneticPr fontId="2"/>
  </si>
  <si>
    <t>A</t>
    <phoneticPr fontId="2"/>
  </si>
  <si>
    <t>AM</t>
    <phoneticPr fontId="2"/>
  </si>
  <si>
    <t>ＮA　SY</t>
    <phoneticPr fontId="2"/>
  </si>
  <si>
    <t>美濃市全域の場合、小瀬800枚プラス</t>
    <rPh sb="0" eb="2">
      <t>ミノ</t>
    </rPh>
    <rPh sb="2" eb="3">
      <t>シ</t>
    </rPh>
    <rPh sb="3" eb="5">
      <t>ゼンイキ</t>
    </rPh>
    <rPh sb="6" eb="8">
      <t>バアイ</t>
    </rPh>
    <rPh sb="9" eb="11">
      <t>オゼ</t>
    </rPh>
    <rPh sb="14" eb="15">
      <t>マイ</t>
    </rPh>
    <phoneticPr fontId="2"/>
  </si>
  <si>
    <t>*1 美濃市800部を含む</t>
    <rPh sb="3" eb="6">
      <t>ミノシ</t>
    </rPh>
    <rPh sb="9" eb="10">
      <t>ブ</t>
    </rPh>
    <rPh sb="11" eb="12">
      <t>フク</t>
    </rPh>
    <phoneticPr fontId="2"/>
  </si>
  <si>
    <t>*5 加茂郡八百津町 300枚含む</t>
    <rPh sb="3" eb="5">
      <t>カモ</t>
    </rPh>
    <rPh sb="5" eb="6">
      <t>グン</t>
    </rPh>
    <rPh sb="6" eb="10">
      <t>ヤオツチョウ</t>
    </rPh>
    <phoneticPr fontId="2"/>
  </si>
  <si>
    <t>加茂郡全域の場合、可児市伏見兼山 300枚をプラス</t>
    <rPh sb="0" eb="3">
      <t>カモグン</t>
    </rPh>
    <rPh sb="3" eb="5">
      <t>ゼンイキ</t>
    </rPh>
    <rPh sb="6" eb="8">
      <t>バアイ</t>
    </rPh>
    <rPh sb="9" eb="12">
      <t>カニシ</t>
    </rPh>
    <rPh sb="12" eb="14">
      <t>フシミ</t>
    </rPh>
    <rPh sb="14" eb="16">
      <t>カネヤマ</t>
    </rPh>
    <rPh sb="20" eb="21">
      <t>マイ</t>
    </rPh>
    <phoneticPr fontId="2"/>
  </si>
  <si>
    <t>令和６年（6月１日以降）②</t>
    <rPh sb="0" eb="1">
      <t>レイ</t>
    </rPh>
    <rPh sb="1" eb="2">
      <t>ワ</t>
    </rPh>
    <rPh sb="3" eb="4">
      <t>ネン</t>
    </rPh>
    <rPh sb="6" eb="7">
      <t>ガツ</t>
    </rPh>
    <rPh sb="8" eb="9">
      <t>ニチ</t>
    </rPh>
    <rPh sb="9" eb="11">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</si>
</sst>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Red]\-#,##0;"/>
    <numFmt numFmtId="177" formatCode="m&quot;月&quot;d&quot;日&quot;\(aaa\)"/>
    <numFmt numFmtId="178" formatCode="0.00_ "/>
    <numFmt numFmtId="179" formatCode="0.0_ "/>
  </numFmts>
  <fonts count="86">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9"/>
      <name val="ＭＳ Ｐ明朝"/>
      <family val="1"/>
      <charset val="128"/>
    </font>
    <font>
      <b/>
      <sz val="14"/>
      <name val="ＭＳ Ｐ明朝"/>
      <family val="1"/>
      <charset val="128"/>
    </font>
    <font>
      <sz val="8"/>
      <name val="ＭＳ Ｐゴシック"/>
      <family val="3"/>
      <charset val="128"/>
    </font>
    <font>
      <sz val="7"/>
      <name val="ＭＳ Ｐゴシック"/>
      <family val="3"/>
      <charset val="128"/>
    </font>
    <font>
      <b/>
      <sz val="5"/>
      <name val="ＭＳ Ｐゴシック"/>
      <family val="3"/>
      <charset val="128"/>
    </font>
    <font>
      <sz val="8"/>
      <name val="ＭＳ 明朝"/>
      <family val="1"/>
      <charset val="128"/>
    </font>
    <font>
      <sz val="9"/>
      <name val="ＭＳ 明朝"/>
      <family val="1"/>
      <charset val="128"/>
    </font>
    <font>
      <b/>
      <sz val="8"/>
      <name val="ＭＳ Ｐゴシック"/>
      <family val="3"/>
      <charset val="128"/>
    </font>
    <font>
      <sz val="10"/>
      <name val="ＭＳ 明朝"/>
      <family val="1"/>
      <charset val="128"/>
    </font>
    <font>
      <sz val="5"/>
      <name val="ＭＳ Ｐゴシック"/>
      <family val="3"/>
      <charset val="128"/>
    </font>
    <font>
      <sz val="6.5"/>
      <name val="ＭＳ Ｐゴシック"/>
      <family val="3"/>
      <charset val="128"/>
    </font>
    <font>
      <sz val="9.5"/>
      <name val="ＭＳ Ｐゴシック"/>
      <family val="3"/>
      <charset val="128"/>
    </font>
    <font>
      <sz val="8"/>
      <name val="ＭＳ Ｐ明朝"/>
      <family val="1"/>
      <charset val="128"/>
    </font>
    <font>
      <sz val="18"/>
      <name val="ＭＳ Ｐゴシック"/>
      <family val="3"/>
      <charset val="128"/>
    </font>
    <font>
      <b/>
      <sz val="14"/>
      <name val="ＭＳ Ｐゴシック"/>
      <family val="3"/>
      <charset val="128"/>
    </font>
    <font>
      <sz val="8.6"/>
      <name val="ＭＳ Ｐゴシック"/>
      <family val="3"/>
      <charset val="128"/>
    </font>
    <font>
      <sz val="8.5"/>
      <name val="ＭＳ Ｐゴシック"/>
      <family val="3"/>
      <charset val="128"/>
    </font>
    <font>
      <b/>
      <sz val="4"/>
      <name val="ＭＳ Ｐゴシック"/>
      <family val="3"/>
      <charset val="128"/>
    </font>
    <font>
      <sz val="14"/>
      <name val="ＭＳ Ｐ明朝"/>
      <family val="1"/>
      <charset val="128"/>
    </font>
    <font>
      <b/>
      <sz val="11"/>
      <name val="ＭＳ Ｐ明朝"/>
      <family val="1"/>
      <charset val="128"/>
    </font>
    <font>
      <b/>
      <sz val="12"/>
      <name val="ＭＳ Ｐ明朝"/>
      <family val="1"/>
      <charset val="128"/>
    </font>
    <font>
      <b/>
      <sz val="12"/>
      <name val="ＭＳ Ｐゴシック"/>
      <family val="3"/>
      <charset val="128"/>
    </font>
    <font>
      <sz val="4"/>
      <name val="ＭＳ Ｐゴシック"/>
      <family val="3"/>
      <charset val="128"/>
    </font>
    <font>
      <sz val="3"/>
      <name val="ＭＳ Ｐゴシック"/>
      <family val="3"/>
      <charset val="128"/>
    </font>
    <font>
      <b/>
      <sz val="14"/>
      <color indexed="8"/>
      <name val="HGSｺﾞｼｯｸM"/>
      <family val="3"/>
      <charset val="128"/>
    </font>
    <font>
      <sz val="14"/>
      <color indexed="8"/>
      <name val="HGSｺﾞｼｯｸM"/>
      <family val="3"/>
      <charset val="128"/>
    </font>
    <font>
      <b/>
      <sz val="12"/>
      <color indexed="8"/>
      <name val="HGSｺﾞｼｯｸM"/>
      <family val="3"/>
      <charset val="128"/>
    </font>
    <font>
      <sz val="9"/>
      <color indexed="8"/>
      <name val="HGSｺﾞｼｯｸM"/>
      <family val="3"/>
      <charset val="128"/>
    </font>
    <font>
      <sz val="12"/>
      <color indexed="8"/>
      <name val="HGSｺﾞｼｯｸM"/>
      <family val="3"/>
      <charset val="128"/>
    </font>
    <font>
      <sz val="9"/>
      <color indexed="8"/>
      <name val="ＭＳ Ｐゴシック"/>
      <family val="3"/>
      <charset val="128"/>
    </font>
    <font>
      <sz val="20"/>
      <color indexed="8"/>
      <name val="HGP明朝E"/>
      <family val="1"/>
      <charset val="128"/>
    </font>
    <font>
      <sz val="18"/>
      <color indexed="8"/>
      <name val="HGP明朝E"/>
      <family val="1"/>
      <charset val="128"/>
    </font>
    <font>
      <sz val="9"/>
      <color indexed="8"/>
      <name val="HGP明朝E"/>
      <family val="1"/>
      <charset val="128"/>
    </font>
    <font>
      <sz val="11"/>
      <color indexed="8"/>
      <name val="HGP明朝E"/>
      <family val="1"/>
      <charset val="128"/>
    </font>
    <font>
      <sz val="14"/>
      <color indexed="8"/>
      <name val="HGP明朝E"/>
      <family val="1"/>
      <charset val="128"/>
    </font>
    <font>
      <sz val="12"/>
      <color indexed="8"/>
      <name val="HGP明朝E"/>
      <family val="1"/>
      <charset val="128"/>
    </font>
    <font>
      <sz val="12"/>
      <name val="HGP明朝E"/>
      <family val="1"/>
      <charset val="128"/>
    </font>
    <font>
      <sz val="11"/>
      <name val="HGP明朝E"/>
      <family val="1"/>
      <charset val="128"/>
    </font>
    <font>
      <sz val="10"/>
      <color indexed="8"/>
      <name val="HGP明朝E"/>
      <family val="1"/>
      <charset val="128"/>
    </font>
    <font>
      <sz val="10"/>
      <name val="HGP明朝E"/>
      <family val="1"/>
      <charset val="128"/>
    </font>
    <font>
      <b/>
      <sz val="13"/>
      <name val="ＭＳ Ｐ明朝"/>
      <family val="1"/>
      <charset val="128"/>
    </font>
    <font>
      <sz val="10"/>
      <color indexed="8"/>
      <name val="HGSｺﾞｼｯｸM"/>
      <family val="3"/>
      <charset val="128"/>
    </font>
    <font>
      <sz val="8"/>
      <color indexed="8"/>
      <name val="HGSｺﾞｼｯｸM"/>
      <family val="3"/>
      <charset val="128"/>
    </font>
    <font>
      <sz val="11"/>
      <color indexed="8"/>
      <name val="HGSｺﾞｼｯｸM"/>
      <family val="3"/>
      <charset val="128"/>
    </font>
    <font>
      <sz val="10"/>
      <name val="HGSｺﾞｼｯｸM"/>
      <family val="3"/>
      <charset val="128"/>
    </font>
    <font>
      <sz val="11"/>
      <name val="メイリオ"/>
      <family val="3"/>
      <charset val="128"/>
    </font>
    <font>
      <sz val="11"/>
      <color theme="1"/>
      <name val="ＭＳ Ｐゴシック"/>
      <family val="3"/>
      <charset val="128"/>
      <scheme val="minor"/>
    </font>
    <font>
      <sz val="14"/>
      <color theme="1"/>
      <name val="HGSｺﾞｼｯｸM"/>
      <family val="3"/>
      <charset val="128"/>
    </font>
    <font>
      <sz val="9"/>
      <color theme="1"/>
      <name val="HGSｺﾞｼｯｸM"/>
      <family val="3"/>
      <charset val="128"/>
    </font>
    <font>
      <sz val="9"/>
      <color theme="1"/>
      <name val="ＭＳ Ｐゴシック"/>
      <family val="3"/>
      <charset val="128"/>
      <scheme val="minor"/>
    </font>
    <font>
      <sz val="9"/>
      <color theme="1"/>
      <name val="HGP明朝E"/>
      <family val="1"/>
      <charset val="128"/>
    </font>
    <font>
      <sz val="11"/>
      <color theme="1"/>
      <name val="HGP明朝E"/>
      <family val="1"/>
      <charset val="128"/>
    </font>
    <font>
      <sz val="8"/>
      <color theme="1"/>
      <name val="HGP明朝E"/>
      <family val="1"/>
      <charset val="128"/>
    </font>
    <font>
      <sz val="6"/>
      <color theme="1"/>
      <name val="HGP明朝E"/>
      <family val="1"/>
      <charset val="128"/>
    </font>
    <font>
      <sz val="9"/>
      <color theme="1"/>
      <name val="HG丸ｺﾞｼｯｸM-PRO"/>
      <family val="3"/>
      <charset val="128"/>
    </font>
    <font>
      <sz val="14"/>
      <color theme="1"/>
      <name val="HGP明朝E"/>
      <family val="1"/>
      <charset val="128"/>
    </font>
    <font>
      <sz val="10.5"/>
      <color theme="1"/>
      <name val="HGP明朝E"/>
      <family val="1"/>
      <charset val="128"/>
    </font>
    <font>
      <sz val="12"/>
      <color theme="1"/>
      <name val="HGP明朝E"/>
      <family val="1"/>
      <charset val="128"/>
    </font>
    <font>
      <b/>
      <sz val="10"/>
      <color theme="1"/>
      <name val="HGSｺﾞｼｯｸM"/>
      <family val="3"/>
      <charset val="128"/>
    </font>
    <font>
      <b/>
      <sz val="14"/>
      <color theme="1"/>
      <name val="HGSｺﾞｼｯｸM"/>
      <family val="3"/>
      <charset val="128"/>
    </font>
    <font>
      <sz val="10"/>
      <color theme="1"/>
      <name val="HGSｺﾞｼｯｸM"/>
      <family val="3"/>
      <charset val="128"/>
    </font>
    <font>
      <sz val="11"/>
      <color theme="1"/>
      <name val="HGSｺﾞｼｯｸM"/>
      <family val="3"/>
      <charset val="128"/>
    </font>
    <font>
      <sz val="9"/>
      <name val="ＭＳ Ｐゴシック"/>
      <family val="3"/>
      <charset val="128"/>
      <scheme val="major"/>
    </font>
    <font>
      <sz val="8"/>
      <name val="ＭＳ Ｐゴシック"/>
      <family val="3"/>
      <charset val="128"/>
      <scheme val="major"/>
    </font>
    <font>
      <sz val="10"/>
      <name val="ＭＳ Ｐゴシック"/>
      <family val="3"/>
      <charset val="128"/>
      <scheme val="major"/>
    </font>
    <font>
      <sz val="11"/>
      <name val="ＭＳ Ｐゴシック"/>
      <family val="3"/>
      <charset val="128"/>
      <scheme val="major"/>
    </font>
    <font>
      <b/>
      <sz val="8"/>
      <name val="ＭＳ Ｐゴシック"/>
      <family val="3"/>
      <charset val="128"/>
      <scheme val="major"/>
    </font>
    <font>
      <sz val="14"/>
      <name val="ＭＳ Ｐゴシック"/>
      <family val="3"/>
      <charset val="128"/>
      <scheme val="major"/>
    </font>
    <font>
      <sz val="16"/>
      <name val="ＭＳ Ｐゴシック"/>
      <family val="3"/>
      <charset val="128"/>
      <scheme val="major"/>
    </font>
    <font>
      <sz val="20"/>
      <color theme="1"/>
      <name val="HGP明朝E"/>
      <family val="1"/>
      <charset val="128"/>
    </font>
    <font>
      <b/>
      <sz val="11"/>
      <color theme="1"/>
      <name val="HG丸ｺﾞｼｯｸM-PRO"/>
      <family val="3"/>
      <charset val="128"/>
    </font>
    <font>
      <sz val="18"/>
      <color theme="1"/>
      <name val="HGP明朝E"/>
      <family val="1"/>
      <charset val="128"/>
    </font>
    <font>
      <sz val="18"/>
      <color indexed="10"/>
      <name val="HGP明朝E"/>
      <family val="1"/>
      <charset val="128"/>
    </font>
    <font>
      <u/>
      <sz val="12"/>
      <color indexed="8"/>
      <name val="HGP明朝E"/>
      <family val="1"/>
      <charset val="128"/>
    </font>
    <font>
      <u/>
      <sz val="16"/>
      <color theme="1"/>
      <name val="HGP創英角ｺﾞｼｯｸUB"/>
      <family val="3"/>
      <charset val="128"/>
    </font>
    <font>
      <u/>
      <sz val="11"/>
      <name val="HGSｺﾞｼｯｸM"/>
      <family val="3"/>
      <charset val="128"/>
    </font>
    <font>
      <sz val="11"/>
      <name val="HGSｺﾞｼｯｸM"/>
      <family val="3"/>
      <charset val="128"/>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11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dotted">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3">
    <xf numFmtId="0" fontId="0" fillId="0" borderId="0"/>
    <xf numFmtId="38" fontId="1" fillId="0" borderId="0" applyFont="0" applyFill="0" applyBorder="0" applyAlignment="0" applyProtection="0"/>
    <xf numFmtId="0" fontId="55" fillId="0" borderId="0">
      <alignment vertical="center"/>
    </xf>
  </cellStyleXfs>
  <cellXfs count="851">
    <xf numFmtId="0" fontId="0" fillId="0" borderId="0" xfId="0"/>
    <xf numFmtId="0" fontId="56" fillId="0" borderId="0" xfId="2" applyFont="1">
      <alignment vertical="center"/>
    </xf>
    <xf numFmtId="0" fontId="33" fillId="0" borderId="0" xfId="2" applyFont="1" applyAlignment="1">
      <alignment horizontal="center" vertical="center"/>
    </xf>
    <xf numFmtId="0" fontId="56" fillId="0" borderId="0" xfId="2" applyFont="1" applyAlignment="1">
      <alignment vertical="center" wrapText="1"/>
    </xf>
    <xf numFmtId="0" fontId="34" fillId="0" borderId="0" xfId="2" applyFont="1">
      <alignment vertical="center"/>
    </xf>
    <xf numFmtId="0" fontId="57" fillId="0" borderId="0" xfId="2" applyFont="1">
      <alignment vertical="center"/>
    </xf>
    <xf numFmtId="0" fontId="58" fillId="0" borderId="0" xfId="2" applyFont="1">
      <alignment vertical="center"/>
    </xf>
    <xf numFmtId="0" fontId="59" fillId="0" borderId="0" xfId="2" applyFont="1">
      <alignment vertical="center"/>
    </xf>
    <xf numFmtId="0" fontId="60" fillId="0" borderId="0" xfId="2" applyFont="1">
      <alignment vertical="center"/>
    </xf>
    <xf numFmtId="0" fontId="61" fillId="0" borderId="0" xfId="2" applyFont="1">
      <alignment vertical="center"/>
    </xf>
    <xf numFmtId="0" fontId="62" fillId="0" borderId="0" xfId="2" applyFont="1">
      <alignment vertical="center"/>
    </xf>
    <xf numFmtId="0" fontId="63" fillId="0" borderId="0" xfId="2" applyFont="1">
      <alignment vertical="center"/>
    </xf>
    <xf numFmtId="0" fontId="64" fillId="0" borderId="0" xfId="2" applyFont="1">
      <alignment vertical="center"/>
    </xf>
    <xf numFmtId="0" fontId="38" fillId="0" borderId="0" xfId="2" applyFont="1">
      <alignment vertical="center"/>
    </xf>
    <xf numFmtId="0" fontId="39" fillId="0" borderId="0" xfId="2" applyFont="1" applyAlignment="1"/>
    <xf numFmtId="0" fontId="65" fillId="0" borderId="0" xfId="2" applyFont="1">
      <alignment vertical="center"/>
    </xf>
    <xf numFmtId="179" fontId="66" fillId="0" borderId="0" xfId="2" applyNumberFormat="1" applyFont="1" applyAlignment="1">
      <alignment horizontal="center" vertical="center"/>
    </xf>
    <xf numFmtId="0" fontId="40" fillId="0" borderId="0" xfId="2" applyFont="1" applyAlignment="1">
      <alignment horizontal="center" vertical="center"/>
    </xf>
    <xf numFmtId="0" fontId="41" fillId="0" borderId="0" xfId="2" applyFont="1" applyAlignment="1">
      <alignment horizontal="center" vertical="center"/>
    </xf>
    <xf numFmtId="0" fontId="42" fillId="0" borderId="0" xfId="2" applyFont="1" applyAlignment="1">
      <alignment horizontal="center" vertical="center"/>
    </xf>
    <xf numFmtId="0" fontId="41" fillId="0" borderId="0" xfId="2" applyFont="1">
      <alignment vertical="center"/>
    </xf>
    <xf numFmtId="0" fontId="60" fillId="0" borderId="1" xfId="2" applyFont="1" applyBorder="1">
      <alignment vertical="center"/>
    </xf>
    <xf numFmtId="0" fontId="42" fillId="0" borderId="2" xfId="2" applyFont="1" applyBorder="1">
      <alignment vertical="center"/>
    </xf>
    <xf numFmtId="0" fontId="42" fillId="0" borderId="2" xfId="2" applyFont="1" applyBorder="1" applyAlignment="1">
      <alignment horizontal="center" vertical="center"/>
    </xf>
    <xf numFmtId="0" fontId="43" fillId="0" borderId="3" xfId="2" applyFont="1" applyBorder="1" applyAlignment="1">
      <alignment horizontal="center" vertical="center"/>
    </xf>
    <xf numFmtId="0" fontId="42" fillId="0" borderId="0" xfId="2" applyFont="1">
      <alignment vertical="center"/>
    </xf>
    <xf numFmtId="0" fontId="42" fillId="0" borderId="4" xfId="2" applyFont="1" applyBorder="1" applyAlignment="1">
      <alignment horizontal="center" vertical="center"/>
    </xf>
    <xf numFmtId="0" fontId="44" fillId="0" borderId="4" xfId="2" applyFont="1" applyBorder="1" applyAlignment="1">
      <alignment horizontal="center" vertical="center"/>
    </xf>
    <xf numFmtId="0" fontId="66" fillId="0" borderId="1" xfId="2" applyFont="1" applyBorder="1" applyAlignment="1">
      <alignment horizontal="center" vertical="center"/>
    </xf>
    <xf numFmtId="0" fontId="46" fillId="0" borderId="5" xfId="2" applyFont="1" applyBorder="1">
      <alignment vertical="center"/>
    </xf>
    <xf numFmtId="0" fontId="60" fillId="0" borderId="6" xfId="2" applyFont="1" applyBorder="1">
      <alignment vertical="center"/>
    </xf>
    <xf numFmtId="0" fontId="45" fillId="0" borderId="7" xfId="2" applyFont="1" applyBorder="1" applyAlignment="1">
      <alignment horizontal="left" vertical="center"/>
    </xf>
    <xf numFmtId="0" fontId="45" fillId="0" borderId="0" xfId="2" applyFont="1" applyAlignment="1">
      <alignment horizontal="left" vertical="center"/>
    </xf>
    <xf numFmtId="0" fontId="46" fillId="0" borderId="8" xfId="2" applyFont="1" applyBorder="1">
      <alignment vertical="center"/>
    </xf>
    <xf numFmtId="0" fontId="47" fillId="0" borderId="0" xfId="2" applyFont="1">
      <alignment vertical="center"/>
    </xf>
    <xf numFmtId="0" fontId="45" fillId="0" borderId="9" xfId="2" applyFont="1" applyBorder="1" applyAlignment="1">
      <alignment horizontal="left" vertical="center"/>
    </xf>
    <xf numFmtId="0" fontId="45" fillId="0" borderId="10" xfId="2" applyFont="1" applyBorder="1" applyAlignment="1">
      <alignment horizontal="left" vertical="center"/>
    </xf>
    <xf numFmtId="0" fontId="45" fillId="0" borderId="11" xfId="2" applyFont="1" applyBorder="1" applyAlignment="1">
      <alignment horizontal="left" vertical="center"/>
    </xf>
    <xf numFmtId="0" fontId="46" fillId="0" borderId="12" xfId="2" applyFont="1" applyBorder="1">
      <alignment vertical="center"/>
    </xf>
    <xf numFmtId="0" fontId="46" fillId="0" borderId="13" xfId="2" applyFont="1" applyBorder="1">
      <alignment vertical="center"/>
    </xf>
    <xf numFmtId="0" fontId="46" fillId="0" borderId="14" xfId="2" applyFont="1" applyBorder="1">
      <alignment vertical="center"/>
    </xf>
    <xf numFmtId="179" fontId="64" fillId="0" borderId="15" xfId="2" applyNumberFormat="1" applyFont="1" applyBorder="1" applyAlignment="1">
      <alignment horizontal="center" vertical="center"/>
    </xf>
    <xf numFmtId="179" fontId="64" fillId="0" borderId="16" xfId="2" applyNumberFormat="1" applyFont="1" applyBorder="1" applyAlignment="1">
      <alignment horizontal="center" vertical="center"/>
    </xf>
    <xf numFmtId="179" fontId="64" fillId="0" borderId="13" xfId="2" applyNumberFormat="1" applyFont="1" applyBorder="1" applyAlignment="1">
      <alignment horizontal="center" vertical="center"/>
    </xf>
    <xf numFmtId="179" fontId="64" fillId="0" borderId="17" xfId="2" applyNumberFormat="1" applyFont="1" applyBorder="1" applyAlignment="1">
      <alignment horizontal="center" vertical="center"/>
    </xf>
    <xf numFmtId="0" fontId="45" fillId="0" borderId="18" xfId="2" applyFont="1" applyBorder="1" applyAlignment="1">
      <alignment horizontal="left" vertical="center"/>
    </xf>
    <xf numFmtId="0" fontId="45" fillId="0" borderId="19" xfId="2" applyFont="1" applyBorder="1" applyAlignment="1">
      <alignment horizontal="left" vertical="center"/>
    </xf>
    <xf numFmtId="0" fontId="45" fillId="0" borderId="20" xfId="2" applyFont="1" applyBorder="1" applyAlignment="1">
      <alignment horizontal="left" vertical="center"/>
    </xf>
    <xf numFmtId="0" fontId="46" fillId="2" borderId="10" xfId="2" applyFont="1" applyFill="1" applyBorder="1">
      <alignment vertical="center"/>
    </xf>
    <xf numFmtId="0" fontId="46" fillId="2" borderId="11" xfId="2" applyFont="1" applyFill="1" applyBorder="1">
      <alignment vertical="center"/>
    </xf>
    <xf numFmtId="178" fontId="64" fillId="2" borderId="21" xfId="2" applyNumberFormat="1" applyFont="1" applyFill="1" applyBorder="1" applyAlignment="1">
      <alignment horizontal="center" vertical="center"/>
    </xf>
    <xf numFmtId="179" fontId="64" fillId="2" borderId="21" xfId="2" applyNumberFormat="1" applyFont="1" applyFill="1" applyBorder="1" applyAlignment="1">
      <alignment horizontal="center" vertical="center"/>
    </xf>
    <xf numFmtId="179" fontId="64" fillId="2" borderId="22" xfId="2" applyNumberFormat="1" applyFont="1" applyFill="1" applyBorder="1" applyAlignment="1">
      <alignment horizontal="center" vertical="center"/>
    </xf>
    <xf numFmtId="178" fontId="64" fillId="2" borderId="22" xfId="2" applyNumberFormat="1" applyFont="1" applyFill="1" applyBorder="1" applyAlignment="1">
      <alignment horizontal="center" vertical="center"/>
    </xf>
    <xf numFmtId="178" fontId="64" fillId="2" borderId="23" xfId="2" applyNumberFormat="1" applyFont="1" applyFill="1" applyBorder="1" applyAlignment="1">
      <alignment horizontal="center" vertical="center"/>
    </xf>
    <xf numFmtId="0" fontId="45" fillId="0" borderId="24" xfId="2" applyFont="1" applyBorder="1" applyAlignment="1">
      <alignment horizontal="left" vertical="center"/>
    </xf>
    <xf numFmtId="0" fontId="60" fillId="0" borderId="7" xfId="2" applyFont="1" applyBorder="1">
      <alignment vertical="center"/>
    </xf>
    <xf numFmtId="0" fontId="66" fillId="0" borderId="6" xfId="2" applyFont="1" applyBorder="1">
      <alignment vertical="center"/>
    </xf>
    <xf numFmtId="0" fontId="45" fillId="0" borderId="9" xfId="2" applyFont="1" applyBorder="1" applyAlignment="1">
      <alignment horizontal="right" vertical="center"/>
    </xf>
    <xf numFmtId="0" fontId="60" fillId="0" borderId="25" xfId="2" applyFont="1" applyBorder="1">
      <alignment vertical="center"/>
    </xf>
    <xf numFmtId="0" fontId="66" fillId="0" borderId="26" xfId="2" applyFont="1" applyBorder="1" applyAlignment="1">
      <alignment horizontal="center" vertical="center"/>
    </xf>
    <xf numFmtId="0" fontId="44" fillId="0" borderId="27" xfId="2" applyFont="1" applyBorder="1" applyAlignment="1">
      <alignment horizontal="left" vertical="center"/>
    </xf>
    <xf numFmtId="0" fontId="44" fillId="0" borderId="28" xfId="2" applyFont="1" applyBorder="1" applyAlignment="1">
      <alignment horizontal="left" vertical="center"/>
    </xf>
    <xf numFmtId="0" fontId="41" fillId="0" borderId="29" xfId="2" applyFont="1" applyBorder="1">
      <alignment vertical="center"/>
    </xf>
    <xf numFmtId="0" fontId="44" fillId="0" borderId="0" xfId="2" applyFont="1" applyAlignment="1"/>
    <xf numFmtId="0" fontId="66" fillId="0" borderId="30" xfId="2" applyFont="1" applyBorder="1" applyAlignment="1">
      <alignment horizontal="center" vertical="center"/>
    </xf>
    <xf numFmtId="0" fontId="47" fillId="0" borderId="0" xfId="2" applyFont="1" applyAlignment="1">
      <alignment horizontal="left"/>
    </xf>
    <xf numFmtId="0" fontId="47" fillId="0" borderId="0" xfId="2" applyFont="1" applyAlignment="1"/>
    <xf numFmtId="0" fontId="34" fillId="0" borderId="0" xfId="2" applyFont="1" applyAlignment="1">
      <alignment horizontal="center" vertical="center"/>
    </xf>
    <xf numFmtId="0" fontId="51" fillId="0" borderId="0" xfId="2" applyFont="1" applyAlignment="1">
      <alignment horizontal="right" vertical="center"/>
    </xf>
    <xf numFmtId="0" fontId="37" fillId="0" borderId="0" xfId="2" applyFont="1">
      <alignment vertical="center"/>
    </xf>
    <xf numFmtId="0" fontId="36" fillId="0" borderId="0" xfId="2" applyFont="1">
      <alignment vertical="center"/>
    </xf>
    <xf numFmtId="0" fontId="33" fillId="0" borderId="0" xfId="2" applyFont="1">
      <alignment vertical="center"/>
    </xf>
    <xf numFmtId="0" fontId="33" fillId="0" borderId="0" xfId="2" applyFont="1" applyAlignment="1">
      <alignment vertical="center" shrinkToFit="1"/>
    </xf>
    <xf numFmtId="0" fontId="35" fillId="0" borderId="0" xfId="2" applyFont="1" applyAlignment="1">
      <alignment horizontal="left" vertical="center"/>
    </xf>
    <xf numFmtId="0" fontId="67" fillId="0" borderId="0" xfId="2" applyFont="1" applyAlignment="1">
      <alignment horizontal="center" vertical="center"/>
    </xf>
    <xf numFmtId="0" fontId="68" fillId="0" borderId="0" xfId="2" applyFont="1" applyAlignment="1">
      <alignment horizontal="center" vertical="center"/>
    </xf>
    <xf numFmtId="0" fontId="37" fillId="0" borderId="0" xfId="2" applyFont="1" applyAlignment="1">
      <alignment horizontal="center" vertical="center"/>
    </xf>
    <xf numFmtId="0" fontId="36" fillId="0" borderId="0" xfId="2" applyFont="1" applyAlignment="1">
      <alignment horizontal="right" vertical="center"/>
    </xf>
    <xf numFmtId="0" fontId="67" fillId="0" borderId="0" xfId="2" applyFont="1">
      <alignment vertical="center"/>
    </xf>
    <xf numFmtId="0" fontId="36" fillId="0" borderId="0" xfId="2" applyFont="1" applyAlignment="1">
      <alignment horizontal="right" vertical="center" shrinkToFit="1"/>
    </xf>
    <xf numFmtId="0" fontId="69" fillId="0" borderId="0" xfId="2" applyFont="1">
      <alignment vertical="center"/>
    </xf>
    <xf numFmtId="0" fontId="50" fillId="0" borderId="0" xfId="2" applyFont="1" applyAlignment="1">
      <alignment horizontal="center" vertical="center"/>
    </xf>
    <xf numFmtId="0" fontId="50" fillId="0" borderId="0" xfId="2" applyFont="1">
      <alignment vertical="center"/>
    </xf>
    <xf numFmtId="0" fontId="68" fillId="0" borderId="30" xfId="2" applyFont="1" applyBorder="1">
      <alignment vertical="center"/>
    </xf>
    <xf numFmtId="0" fontId="70" fillId="0" borderId="0" xfId="2" applyFont="1">
      <alignment vertical="center"/>
    </xf>
    <xf numFmtId="0" fontId="69" fillId="0" borderId="0" xfId="2" applyFont="1" applyAlignment="1">
      <alignment horizontal="center" vertical="center"/>
    </xf>
    <xf numFmtId="0" fontId="68" fillId="0" borderId="0" xfId="2" applyFont="1" applyAlignment="1">
      <alignment horizontal="left" vertical="center"/>
    </xf>
    <xf numFmtId="0" fontId="69" fillId="0" borderId="0" xfId="2" applyFont="1" applyAlignment="1">
      <alignment horizontal="left" vertical="center"/>
    </xf>
    <xf numFmtId="0" fontId="53" fillId="0" borderId="0" xfId="0" applyFont="1" applyAlignment="1">
      <alignment vertical="center"/>
    </xf>
    <xf numFmtId="0" fontId="48" fillId="0" borderId="0" xfId="2" applyFont="1" applyAlignment="1">
      <alignment horizontal="left" vertical="center"/>
    </xf>
    <xf numFmtId="176" fontId="4" fillId="0" borderId="0" xfId="1" applyNumberFormat="1" applyFont="1" applyFill="1" applyAlignment="1" applyProtection="1">
      <alignment horizontal="center"/>
      <protection locked="0"/>
    </xf>
    <xf numFmtId="176" fontId="1" fillId="0" borderId="0" xfId="1" applyNumberFormat="1" applyFont="1" applyFill="1" applyProtection="1">
      <protection locked="0"/>
    </xf>
    <xf numFmtId="176" fontId="11" fillId="0" borderId="0" xfId="1" applyNumberFormat="1" applyFont="1" applyFill="1" applyProtection="1">
      <protection locked="0"/>
    </xf>
    <xf numFmtId="176" fontId="1" fillId="0" borderId="0" xfId="1" applyNumberFormat="1" applyFont="1" applyFill="1" applyAlignment="1" applyProtection="1">
      <alignment horizontal="center"/>
      <protection locked="0"/>
    </xf>
    <xf numFmtId="176" fontId="7" fillId="0" borderId="0" xfId="1" applyNumberFormat="1" applyFont="1" applyFill="1" applyAlignment="1" applyProtection="1">
      <alignment horizontal="center"/>
      <protection locked="0"/>
    </xf>
    <xf numFmtId="176" fontId="7" fillId="0" borderId="0" xfId="1" applyNumberFormat="1" applyFont="1" applyFill="1" applyProtection="1">
      <protection locked="0"/>
    </xf>
    <xf numFmtId="176" fontId="7" fillId="0" borderId="2" xfId="1" applyNumberFormat="1" applyFont="1" applyFill="1" applyBorder="1" applyProtection="1">
      <protection locked="0"/>
    </xf>
    <xf numFmtId="176" fontId="10" fillId="0" borderId="28" xfId="1" applyNumberFormat="1" applyFont="1" applyBorder="1" applyAlignment="1" applyProtection="1">
      <alignment vertical="center"/>
      <protection locked="0"/>
    </xf>
    <xf numFmtId="176" fontId="6" fillId="0" borderId="0" xfId="1" applyNumberFormat="1" applyFont="1" applyProtection="1">
      <protection locked="0"/>
    </xf>
    <xf numFmtId="176" fontId="10" fillId="0" borderId="0" xfId="1" applyNumberFormat="1" applyFont="1" applyAlignment="1" applyProtection="1">
      <alignment horizontal="left" vertical="center"/>
      <protection locked="0"/>
    </xf>
    <xf numFmtId="176" fontId="11" fillId="0" borderId="32" xfId="1" applyNumberFormat="1" applyFont="1" applyFill="1" applyBorder="1" applyProtection="1">
      <protection locked="0"/>
    </xf>
    <xf numFmtId="176" fontId="7" fillId="0" borderId="34" xfId="1" applyNumberFormat="1" applyFont="1" applyFill="1" applyBorder="1" applyAlignment="1" applyProtection="1">
      <alignment vertical="center"/>
      <protection locked="0"/>
    </xf>
    <xf numFmtId="176" fontId="11" fillId="0" borderId="34"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horizontal="center" vertical="center"/>
      <protection locked="0"/>
    </xf>
    <xf numFmtId="176" fontId="11" fillId="0" borderId="39" xfId="1" applyNumberFormat="1" applyFont="1" applyFill="1" applyBorder="1" applyProtection="1">
      <protection locked="0"/>
    </xf>
    <xf numFmtId="176" fontId="7" fillId="0" borderId="41" xfId="1" applyNumberFormat="1" applyFont="1" applyFill="1" applyBorder="1" applyAlignment="1" applyProtection="1">
      <alignment vertical="center"/>
      <protection locked="0"/>
    </xf>
    <xf numFmtId="176" fontId="3" fillId="0" borderId="40" xfId="1" applyNumberFormat="1" applyFont="1" applyFill="1" applyBorder="1" applyAlignment="1" applyProtection="1">
      <alignment horizontal="distributed" vertical="center"/>
      <protection locked="0"/>
    </xf>
    <xf numFmtId="176" fontId="11" fillId="0" borderId="41" xfId="1" applyNumberFormat="1" applyFont="1" applyFill="1" applyBorder="1" applyAlignment="1" applyProtection="1">
      <alignment vertical="center"/>
      <protection locked="0"/>
    </xf>
    <xf numFmtId="176" fontId="11" fillId="0" borderId="43" xfId="1" applyNumberFormat="1" applyFont="1" applyFill="1" applyBorder="1" applyAlignment="1" applyProtection="1">
      <alignment vertical="center"/>
      <protection locked="0"/>
    </xf>
    <xf numFmtId="176" fontId="7" fillId="0" borderId="43" xfId="1" applyNumberFormat="1" applyFont="1" applyFill="1" applyBorder="1" applyAlignment="1" applyProtection="1">
      <alignment vertical="center"/>
      <protection locked="0"/>
    </xf>
    <xf numFmtId="176" fontId="18" fillId="0" borderId="39" xfId="1" applyNumberFormat="1" applyFont="1" applyFill="1" applyBorder="1" applyAlignment="1" applyProtection="1">
      <alignment horizontal="center" vertical="center" wrapText="1"/>
      <protection locked="0"/>
    </xf>
    <xf numFmtId="176" fontId="7" fillId="0" borderId="28" xfId="1" applyNumberFormat="1" applyFont="1" applyFill="1" applyBorder="1" applyAlignment="1" applyProtection="1">
      <alignment vertical="center"/>
      <protection locked="0"/>
    </xf>
    <xf numFmtId="176" fontId="18" fillId="0" borderId="38" xfId="1" applyNumberFormat="1" applyFont="1" applyBorder="1" applyAlignment="1" applyProtection="1">
      <alignment horizontal="center" vertical="center"/>
      <protection locked="0"/>
    </xf>
    <xf numFmtId="176" fontId="7" fillId="0" borderId="44" xfId="1" applyNumberFormat="1" applyFont="1" applyFill="1" applyBorder="1" applyAlignment="1" applyProtection="1">
      <alignment vertical="center"/>
      <protection locked="0"/>
    </xf>
    <xf numFmtId="176" fontId="11" fillId="0" borderId="44" xfId="1" applyNumberFormat="1" applyFont="1" applyFill="1" applyBorder="1" applyAlignment="1" applyProtection="1">
      <alignment vertical="center"/>
      <protection locked="0"/>
    </xf>
    <xf numFmtId="176" fontId="7" fillId="0" borderId="47" xfId="1" applyNumberFormat="1" applyFont="1" applyFill="1" applyBorder="1" applyAlignment="1" applyProtection="1">
      <alignment vertical="center"/>
      <protection locked="0"/>
    </xf>
    <xf numFmtId="176" fontId="11" fillId="0" borderId="47"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horizontal="center" vertical="center" wrapText="1"/>
      <protection locked="0"/>
    </xf>
    <xf numFmtId="176" fontId="7" fillId="0" borderId="27" xfId="1" applyNumberFormat="1" applyFont="1" applyFill="1" applyBorder="1" applyProtection="1">
      <protection locked="0"/>
    </xf>
    <xf numFmtId="176" fontId="11" fillId="0" borderId="0" xfId="1" applyNumberFormat="1" applyFont="1" applyFill="1" applyBorder="1" applyProtection="1">
      <protection locked="0"/>
    </xf>
    <xf numFmtId="176" fontId="7" fillId="0" borderId="0" xfId="1" applyNumberFormat="1" applyFont="1" applyFill="1" applyBorder="1" applyAlignment="1" applyProtection="1">
      <alignment horizontal="center" vertical="center"/>
      <protection locked="0"/>
    </xf>
    <xf numFmtId="176" fontId="7" fillId="0" borderId="0" xfId="1" applyNumberFormat="1" applyFont="1" applyFill="1" applyBorder="1" applyAlignment="1" applyProtection="1">
      <alignment horizontal="right" vertical="center"/>
      <protection locked="0"/>
    </xf>
    <xf numFmtId="176" fontId="17" fillId="0" borderId="0" xfId="1" applyNumberFormat="1" applyFont="1" applyFill="1" applyBorder="1" applyAlignment="1" applyProtection="1">
      <alignment vertical="center"/>
      <protection locked="0"/>
    </xf>
    <xf numFmtId="176" fontId="17" fillId="0" borderId="0" xfId="1" applyNumberFormat="1" applyFont="1" applyFill="1" applyBorder="1" applyAlignment="1" applyProtection="1">
      <alignment horizontal="center" vertical="center"/>
      <protection locked="0"/>
    </xf>
    <xf numFmtId="176" fontId="7" fillId="0" borderId="0" xfId="1" applyNumberFormat="1" applyFont="1" applyFill="1" applyBorder="1" applyProtection="1">
      <protection locked="0"/>
    </xf>
    <xf numFmtId="176" fontId="72" fillId="0" borderId="2" xfId="1" applyNumberFormat="1" applyFont="1" applyFill="1" applyBorder="1" applyAlignment="1" applyProtection="1">
      <protection locked="0"/>
    </xf>
    <xf numFmtId="176" fontId="71" fillId="0" borderId="2" xfId="1" applyNumberFormat="1" applyFont="1" applyFill="1" applyBorder="1" applyAlignment="1" applyProtection="1">
      <protection locked="0"/>
    </xf>
    <xf numFmtId="176" fontId="73" fillId="0" borderId="2" xfId="1" applyNumberFormat="1" applyFont="1" applyFill="1" applyBorder="1" applyAlignment="1" applyProtection="1">
      <protection locked="0"/>
    </xf>
    <xf numFmtId="176" fontId="71" fillId="0" borderId="52" xfId="1" applyNumberFormat="1" applyFont="1" applyFill="1" applyBorder="1" applyAlignment="1" applyProtection="1">
      <protection locked="0"/>
    </xf>
    <xf numFmtId="176" fontId="71" fillId="0" borderId="0" xfId="1" applyNumberFormat="1" applyFont="1" applyFill="1" applyAlignment="1" applyProtection="1">
      <protection locked="0"/>
    </xf>
    <xf numFmtId="176" fontId="71" fillId="0" borderId="6" xfId="1" applyNumberFormat="1" applyFont="1" applyFill="1" applyBorder="1" applyAlignment="1" applyProtection="1">
      <protection locked="0"/>
    </xf>
    <xf numFmtId="176" fontId="72" fillId="0" borderId="0" xfId="1" applyNumberFormat="1" applyFont="1" applyFill="1" applyBorder="1" applyAlignment="1" applyProtection="1">
      <protection locked="0"/>
    </xf>
    <xf numFmtId="176" fontId="71" fillId="0" borderId="0" xfId="1" applyNumberFormat="1" applyFont="1" applyFill="1" applyBorder="1" applyAlignment="1" applyProtection="1">
      <protection locked="0"/>
    </xf>
    <xf numFmtId="176" fontId="73" fillId="0" borderId="0" xfId="1" applyNumberFormat="1" applyFont="1" applyFill="1" applyBorder="1" applyAlignment="1" applyProtection="1">
      <protection locked="0"/>
    </xf>
    <xf numFmtId="176" fontId="71" fillId="0" borderId="8" xfId="1" applyNumberFormat="1" applyFont="1" applyFill="1" applyBorder="1" applyAlignment="1" applyProtection="1">
      <protection locked="0"/>
    </xf>
    <xf numFmtId="176" fontId="74" fillId="0" borderId="25" xfId="1" applyNumberFormat="1" applyFont="1" applyFill="1" applyBorder="1" applyProtection="1">
      <protection locked="0"/>
    </xf>
    <xf numFmtId="176" fontId="72" fillId="0" borderId="53" xfId="1" applyNumberFormat="1" applyFont="1" applyFill="1" applyBorder="1" applyProtection="1">
      <protection locked="0"/>
    </xf>
    <xf numFmtId="176" fontId="74" fillId="0" borderId="53" xfId="1" applyNumberFormat="1" applyFont="1" applyFill="1" applyBorder="1" applyAlignment="1" applyProtection="1">
      <alignment horizontal="center"/>
      <protection locked="0"/>
    </xf>
    <xf numFmtId="176" fontId="73" fillId="0" borderId="53" xfId="1" applyNumberFormat="1" applyFont="1" applyFill="1" applyBorder="1" applyAlignment="1" applyProtection="1">
      <alignment horizontal="center"/>
      <protection locked="0"/>
    </xf>
    <xf numFmtId="176" fontId="74" fillId="0" borderId="53" xfId="1" applyNumberFormat="1" applyFont="1" applyFill="1" applyBorder="1" applyProtection="1">
      <protection locked="0"/>
    </xf>
    <xf numFmtId="176" fontId="73" fillId="0" borderId="53" xfId="1" applyNumberFormat="1" applyFont="1" applyFill="1" applyBorder="1" applyProtection="1">
      <protection locked="0"/>
    </xf>
    <xf numFmtId="176" fontId="74" fillId="0" borderId="54" xfId="1" applyNumberFormat="1" applyFont="1" applyFill="1" applyBorder="1" applyProtection="1">
      <protection locked="0"/>
    </xf>
    <xf numFmtId="176" fontId="74" fillId="0" borderId="0" xfId="1" applyNumberFormat="1" applyFont="1" applyFill="1" applyProtection="1">
      <protection locked="0"/>
    </xf>
    <xf numFmtId="176" fontId="72" fillId="0" borderId="0" xfId="1" applyNumberFormat="1" applyFont="1" applyFill="1" applyProtection="1">
      <protection locked="0"/>
    </xf>
    <xf numFmtId="176" fontId="74" fillId="0" borderId="0" xfId="1" applyNumberFormat="1" applyFont="1" applyFill="1" applyAlignment="1" applyProtection="1">
      <alignment horizontal="center"/>
      <protection locked="0"/>
    </xf>
    <xf numFmtId="176" fontId="73" fillId="0" borderId="0" xfId="1" applyNumberFormat="1" applyFont="1" applyFill="1" applyAlignment="1" applyProtection="1">
      <alignment horizontal="center"/>
      <protection locked="0"/>
    </xf>
    <xf numFmtId="176" fontId="73" fillId="0" borderId="0" xfId="1" applyNumberFormat="1" applyFont="1" applyFill="1" applyProtection="1">
      <protection locked="0"/>
    </xf>
    <xf numFmtId="176" fontId="22" fillId="0" borderId="0" xfId="1" applyNumberFormat="1" applyFont="1" applyFill="1" applyProtection="1">
      <protection locked="0"/>
    </xf>
    <xf numFmtId="176" fontId="3" fillId="0" borderId="3" xfId="1" applyNumberFormat="1" applyFont="1" applyFill="1" applyBorder="1" applyAlignment="1" applyProtection="1">
      <alignment vertical="center"/>
      <protection locked="0"/>
    </xf>
    <xf numFmtId="176" fontId="3" fillId="0" borderId="55" xfId="1" applyNumberFormat="1" applyFont="1" applyFill="1" applyBorder="1" applyAlignment="1" applyProtection="1">
      <alignment vertical="center"/>
      <protection locked="0"/>
    </xf>
    <xf numFmtId="176" fontId="3" fillId="0" borderId="25" xfId="1" applyNumberFormat="1" applyFont="1" applyFill="1" applyBorder="1" applyAlignment="1" applyProtection="1">
      <alignment horizontal="center" vertical="center"/>
      <protection locked="0"/>
    </xf>
    <xf numFmtId="176" fontId="7" fillId="0" borderId="56" xfId="1" applyNumberFormat="1" applyFont="1" applyFill="1" applyBorder="1" applyAlignment="1" applyProtection="1">
      <alignment vertical="center"/>
      <protection locked="0"/>
    </xf>
    <xf numFmtId="176" fontId="11" fillId="0" borderId="56" xfId="1" applyNumberFormat="1" applyFont="1" applyFill="1" applyBorder="1" applyAlignment="1" applyProtection="1">
      <alignment vertical="center"/>
      <protection locked="0"/>
    </xf>
    <xf numFmtId="176" fontId="7" fillId="0" borderId="57" xfId="1" applyNumberFormat="1" applyFont="1" applyFill="1" applyBorder="1" applyAlignment="1" applyProtection="1">
      <alignment vertical="center"/>
      <protection locked="0"/>
    </xf>
    <xf numFmtId="176" fontId="7" fillId="0" borderId="40" xfId="1" applyNumberFormat="1" applyFont="1" applyFill="1" applyBorder="1" applyAlignment="1" applyProtection="1">
      <alignment vertical="center"/>
      <protection locked="0"/>
    </xf>
    <xf numFmtId="176" fontId="11" fillId="0" borderId="43" xfId="1" applyNumberFormat="1" applyFont="1" applyFill="1" applyBorder="1" applyProtection="1">
      <protection locked="0"/>
    </xf>
    <xf numFmtId="176" fontId="9" fillId="0" borderId="0" xfId="1" applyNumberFormat="1" applyFont="1" applyFill="1" applyAlignment="1" applyProtection="1">
      <protection locked="0"/>
    </xf>
    <xf numFmtId="176" fontId="7" fillId="0" borderId="2" xfId="1" applyNumberFormat="1" applyFont="1" applyFill="1" applyBorder="1" applyAlignment="1" applyProtection="1">
      <protection locked="0"/>
    </xf>
    <xf numFmtId="176" fontId="9" fillId="0" borderId="2" xfId="1" applyNumberFormat="1" applyFont="1" applyFill="1" applyBorder="1" applyAlignment="1" applyProtection="1">
      <protection locked="0"/>
    </xf>
    <xf numFmtId="176" fontId="21" fillId="0" borderId="2" xfId="1" applyNumberFormat="1" applyFont="1" applyFill="1" applyBorder="1" applyAlignment="1" applyProtection="1">
      <protection locked="0"/>
    </xf>
    <xf numFmtId="176" fontId="9" fillId="0" borderId="28" xfId="1" applyNumberFormat="1" applyFont="1" applyFill="1" applyBorder="1" applyAlignment="1" applyProtection="1">
      <protection locked="0"/>
    </xf>
    <xf numFmtId="176" fontId="71" fillId="0" borderId="25" xfId="1" applyNumberFormat="1" applyFont="1" applyFill="1" applyBorder="1" applyAlignment="1" applyProtection="1">
      <protection locked="0"/>
    </xf>
    <xf numFmtId="176" fontId="72" fillId="0" borderId="53" xfId="1" applyNumberFormat="1" applyFont="1" applyFill="1" applyBorder="1" applyAlignment="1" applyProtection="1">
      <protection locked="0"/>
    </xf>
    <xf numFmtId="176" fontId="71" fillId="0" borderId="53" xfId="1" applyNumberFormat="1" applyFont="1" applyBorder="1" applyAlignment="1" applyProtection="1">
      <alignment vertical="center"/>
      <protection locked="0"/>
    </xf>
    <xf numFmtId="176" fontId="71" fillId="0" borderId="54" xfId="1" applyNumberFormat="1" applyFont="1" applyBorder="1" applyAlignment="1" applyProtection="1">
      <alignment vertical="center"/>
      <protection locked="0"/>
    </xf>
    <xf numFmtId="176" fontId="71" fillId="0" borderId="53" xfId="1" applyNumberFormat="1" applyFont="1" applyFill="1" applyBorder="1" applyAlignment="1" applyProtection="1">
      <protection locked="0"/>
    </xf>
    <xf numFmtId="176" fontId="7" fillId="0" borderId="58" xfId="1" applyNumberFormat="1" applyFont="1" applyFill="1" applyBorder="1" applyAlignment="1" applyProtection="1">
      <alignment horizontal="right" vertical="center"/>
    </xf>
    <xf numFmtId="176" fontId="7" fillId="0" borderId="31" xfId="1" applyNumberFormat="1" applyFont="1" applyFill="1" applyBorder="1" applyAlignment="1" applyProtection="1">
      <alignment vertical="center"/>
    </xf>
    <xf numFmtId="176" fontId="1" fillId="0" borderId="0" xfId="1" applyNumberFormat="1" applyFont="1" applyFill="1" applyBorder="1" applyProtection="1">
      <protection locked="0"/>
    </xf>
    <xf numFmtId="176" fontId="7" fillId="0" borderId="59" xfId="1" applyNumberFormat="1" applyFont="1" applyFill="1" applyBorder="1" applyAlignment="1" applyProtection="1">
      <alignment horizontal="center" vertical="center"/>
      <protection locked="0"/>
    </xf>
    <xf numFmtId="176" fontId="7" fillId="0" borderId="31"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vertical="center"/>
      <protection locked="0"/>
    </xf>
    <xf numFmtId="176" fontId="7" fillId="0" borderId="2" xfId="1" applyNumberFormat="1" applyFont="1" applyFill="1" applyBorder="1" applyAlignment="1" applyProtection="1">
      <alignment horizontal="right" vertical="center"/>
      <protection locked="0"/>
    </xf>
    <xf numFmtId="176" fontId="71" fillId="0" borderId="8" xfId="1" applyNumberFormat="1" applyFont="1" applyFill="1" applyBorder="1" applyAlignment="1" applyProtection="1">
      <alignment horizontal="left"/>
      <protection locked="0"/>
    </xf>
    <xf numFmtId="176" fontId="72" fillId="0" borderId="2" xfId="1" applyNumberFormat="1" applyFont="1" applyFill="1" applyBorder="1" applyAlignment="1" applyProtection="1">
      <alignment horizontal="left"/>
      <protection locked="0"/>
    </xf>
    <xf numFmtId="176" fontId="71" fillId="0" borderId="0" xfId="1" applyNumberFormat="1" applyFont="1" applyFill="1" applyAlignment="1" applyProtection="1">
      <alignment horizontal="left"/>
      <protection locked="0"/>
    </xf>
    <xf numFmtId="176" fontId="71" fillId="0" borderId="6" xfId="1" applyNumberFormat="1" applyFont="1" applyFill="1" applyBorder="1" applyAlignment="1" applyProtection="1">
      <alignment horizontal="left"/>
      <protection locked="0"/>
    </xf>
    <xf numFmtId="176" fontId="74" fillId="0" borderId="6" xfId="1" applyNumberFormat="1" applyFont="1" applyFill="1" applyBorder="1" applyProtection="1">
      <protection locked="0"/>
    </xf>
    <xf numFmtId="176" fontId="72" fillId="0" borderId="0" xfId="1" applyNumberFormat="1" applyFont="1" applyFill="1" applyBorder="1" applyProtection="1">
      <protection locked="0"/>
    </xf>
    <xf numFmtId="176" fontId="74" fillId="0" borderId="0" xfId="1" applyNumberFormat="1" applyFont="1" applyFill="1" applyBorder="1" applyAlignment="1" applyProtection="1">
      <alignment horizontal="center"/>
      <protection locked="0"/>
    </xf>
    <xf numFmtId="176" fontId="73" fillId="0" borderId="0" xfId="1" applyNumberFormat="1" applyFont="1" applyFill="1" applyBorder="1" applyAlignment="1" applyProtection="1">
      <alignment horizontal="center"/>
      <protection locked="0"/>
    </xf>
    <xf numFmtId="176" fontId="74" fillId="0" borderId="0" xfId="1" applyNumberFormat="1" applyFont="1" applyFill="1" applyBorder="1" applyProtection="1">
      <protection locked="0"/>
    </xf>
    <xf numFmtId="176" fontId="73" fillId="0" borderId="0" xfId="1" applyNumberFormat="1" applyFont="1" applyFill="1" applyBorder="1" applyProtection="1">
      <protection locked="0"/>
    </xf>
    <xf numFmtId="176" fontId="3" fillId="0" borderId="60" xfId="1" applyNumberFormat="1" applyFont="1" applyFill="1" applyBorder="1" applyAlignment="1" applyProtection="1">
      <alignment vertical="center"/>
      <protection locked="0"/>
    </xf>
    <xf numFmtId="176" fontId="3" fillId="0" borderId="6" xfId="1" applyNumberFormat="1" applyFont="1" applyFill="1" applyBorder="1" applyAlignment="1" applyProtection="1">
      <alignment horizontal="center" vertical="center"/>
      <protection locked="0"/>
    </xf>
    <xf numFmtId="176" fontId="7" fillId="0" borderId="48" xfId="1" applyNumberFormat="1" applyFont="1" applyFill="1" applyBorder="1" applyAlignment="1" applyProtection="1">
      <alignment horizontal="center" vertical="center"/>
      <protection locked="0"/>
    </xf>
    <xf numFmtId="176" fontId="3" fillId="0" borderId="1" xfId="1" applyNumberFormat="1" applyFont="1" applyFill="1" applyBorder="1" applyAlignment="1" applyProtection="1">
      <alignment horizontal="center" vertical="center"/>
      <protection locked="0"/>
    </xf>
    <xf numFmtId="176" fontId="7" fillId="0" borderId="6" xfId="1" applyNumberFormat="1" applyFont="1" applyFill="1" applyBorder="1" applyAlignment="1" applyProtection="1">
      <alignment horizontal="center" vertical="center"/>
      <protection locked="0"/>
    </xf>
    <xf numFmtId="176" fontId="7" fillId="0" borderId="62" xfId="1" applyNumberFormat="1" applyFont="1" applyFill="1" applyBorder="1" applyAlignment="1" applyProtection="1">
      <alignment vertical="center"/>
      <protection locked="0"/>
    </xf>
    <xf numFmtId="176" fontId="11" fillId="0" borderId="62" xfId="1" applyNumberFormat="1" applyFont="1" applyFill="1" applyBorder="1" applyAlignment="1" applyProtection="1">
      <alignment vertical="center"/>
      <protection locked="0"/>
    </xf>
    <xf numFmtId="176" fontId="1" fillId="0" borderId="55" xfId="1" applyNumberFormat="1" applyFont="1" applyFill="1" applyBorder="1" applyAlignment="1" applyProtection="1">
      <alignment vertical="center"/>
      <protection locked="0"/>
    </xf>
    <xf numFmtId="176" fontId="71" fillId="0" borderId="2" xfId="1" applyNumberFormat="1" applyFont="1" applyFill="1" applyBorder="1" applyAlignment="1" applyProtection="1">
      <alignment horizontal="left"/>
      <protection locked="0"/>
    </xf>
    <xf numFmtId="176" fontId="71" fillId="0" borderId="2" xfId="1" applyNumberFormat="1" applyFont="1" applyFill="1" applyBorder="1" applyAlignment="1" applyProtection="1">
      <alignment horizontal="left" vertical="center"/>
      <protection locked="0"/>
    </xf>
    <xf numFmtId="176" fontId="73" fillId="0" borderId="2" xfId="1" applyNumberFormat="1" applyFont="1" applyFill="1" applyBorder="1" applyAlignment="1" applyProtection="1">
      <alignment horizontal="left" vertical="center"/>
      <protection locked="0"/>
    </xf>
    <xf numFmtId="176" fontId="73" fillId="0" borderId="2" xfId="1" applyNumberFormat="1" applyFont="1" applyFill="1" applyBorder="1" applyAlignment="1" applyProtection="1">
      <alignment horizontal="left"/>
      <protection locked="0"/>
    </xf>
    <xf numFmtId="176" fontId="71" fillId="0" borderId="52" xfId="1" applyNumberFormat="1" applyFont="1" applyFill="1" applyBorder="1" applyAlignment="1" applyProtection="1">
      <alignment horizontal="left"/>
      <protection locked="0"/>
    </xf>
    <xf numFmtId="176" fontId="71" fillId="0" borderId="0" xfId="1" applyNumberFormat="1" applyFont="1" applyFill="1" applyBorder="1" applyAlignment="1" applyProtection="1">
      <alignment horizontal="left"/>
      <protection locked="0"/>
    </xf>
    <xf numFmtId="176" fontId="71" fillId="0" borderId="0" xfId="1" applyNumberFormat="1" applyFont="1" applyFill="1" applyBorder="1" applyAlignment="1" applyProtection="1">
      <alignment horizontal="left" vertical="center"/>
      <protection locked="0"/>
    </xf>
    <xf numFmtId="176" fontId="73" fillId="0" borderId="0" xfId="1" applyNumberFormat="1" applyFont="1" applyFill="1" applyBorder="1" applyAlignment="1" applyProtection="1">
      <alignment horizontal="left" vertical="center"/>
      <protection locked="0"/>
    </xf>
    <xf numFmtId="176" fontId="73" fillId="0" borderId="0" xfId="1" applyNumberFormat="1" applyFont="1" applyFill="1" applyBorder="1" applyAlignment="1" applyProtection="1">
      <alignment horizontal="left"/>
      <protection locked="0"/>
    </xf>
    <xf numFmtId="176" fontId="7" fillId="0" borderId="32" xfId="1" applyNumberFormat="1" applyFont="1" applyFill="1" applyBorder="1" applyProtection="1">
      <protection locked="0"/>
    </xf>
    <xf numFmtId="176" fontId="7" fillId="0" borderId="39" xfId="1" applyNumberFormat="1" applyFont="1" applyFill="1" applyBorder="1" applyProtection="1">
      <protection locked="0"/>
    </xf>
    <xf numFmtId="176" fontId="6" fillId="0" borderId="0" xfId="1" applyNumberFormat="1" applyFont="1" applyFill="1" applyProtection="1">
      <protection locked="0"/>
    </xf>
    <xf numFmtId="176" fontId="10" fillId="0" borderId="28" xfId="1" applyNumberFormat="1" applyFont="1" applyFill="1" applyBorder="1" applyAlignment="1" applyProtection="1">
      <alignment vertical="center"/>
      <protection locked="0"/>
    </xf>
    <xf numFmtId="176" fontId="10" fillId="0" borderId="0" xfId="1" applyNumberFormat="1" applyFont="1" applyFill="1" applyAlignment="1" applyProtection="1">
      <alignment horizontal="left" vertical="center"/>
      <protection locked="0"/>
    </xf>
    <xf numFmtId="176" fontId="11" fillId="0" borderId="31" xfId="1" applyNumberFormat="1" applyFont="1" applyFill="1" applyBorder="1" applyAlignment="1" applyProtection="1">
      <alignment vertical="center"/>
      <protection locked="0"/>
    </xf>
    <xf numFmtId="176" fontId="11" fillId="0" borderId="2" xfId="1" applyNumberFormat="1" applyFont="1" applyFill="1" applyBorder="1" applyProtection="1">
      <protection locked="0"/>
    </xf>
    <xf numFmtId="176" fontId="7" fillId="0" borderId="2" xfId="1" applyNumberFormat="1" applyFont="1" applyFill="1" applyBorder="1" applyAlignment="1" applyProtection="1">
      <alignment horizontal="center" vertical="center"/>
      <protection locked="0"/>
    </xf>
    <xf numFmtId="176" fontId="7" fillId="0" borderId="2" xfId="1" applyNumberFormat="1" applyFont="1" applyFill="1" applyBorder="1" applyAlignment="1" applyProtection="1">
      <alignment vertical="center"/>
      <protection locked="0"/>
    </xf>
    <xf numFmtId="176" fontId="3" fillId="0" borderId="2" xfId="1" applyNumberFormat="1" applyFont="1" applyFill="1" applyBorder="1" applyAlignment="1" applyProtection="1">
      <alignment horizontal="center" vertical="center"/>
      <protection locked="0"/>
    </xf>
    <xf numFmtId="176" fontId="18" fillId="0" borderId="2" xfId="1" applyNumberFormat="1" applyFont="1" applyFill="1" applyBorder="1" applyAlignment="1" applyProtection="1">
      <alignment horizontal="center" vertical="center"/>
      <protection locked="0"/>
    </xf>
    <xf numFmtId="176" fontId="7" fillId="0" borderId="53" xfId="1" applyNumberFormat="1" applyFont="1" applyFill="1" applyBorder="1" applyProtection="1">
      <protection locked="0"/>
    </xf>
    <xf numFmtId="176" fontId="11" fillId="0" borderId="53" xfId="1" applyNumberFormat="1" applyFont="1" applyFill="1" applyBorder="1" applyProtection="1">
      <protection locked="0"/>
    </xf>
    <xf numFmtId="176" fontId="7" fillId="0" borderId="53" xfId="1" applyNumberFormat="1" applyFont="1" applyFill="1" applyBorder="1" applyAlignment="1" applyProtection="1">
      <alignment horizontal="center" vertical="center"/>
      <protection locked="0"/>
    </xf>
    <xf numFmtId="176" fontId="7" fillId="0" borderId="53" xfId="1" applyNumberFormat="1" applyFont="1" applyFill="1" applyBorder="1" applyAlignment="1" applyProtection="1">
      <alignment horizontal="right" vertical="center"/>
      <protection locked="0"/>
    </xf>
    <xf numFmtId="176" fontId="7" fillId="0" borderId="53" xfId="1" applyNumberFormat="1" applyFont="1" applyFill="1" applyBorder="1" applyAlignment="1" applyProtection="1">
      <alignment vertical="center"/>
      <protection locked="0"/>
    </xf>
    <xf numFmtId="176" fontId="17" fillId="0" borderId="53" xfId="1" applyNumberFormat="1" applyFont="1" applyFill="1" applyBorder="1" applyAlignment="1" applyProtection="1">
      <alignment vertical="center"/>
      <protection locked="0"/>
    </xf>
    <xf numFmtId="176" fontId="17" fillId="0" borderId="53" xfId="1" applyNumberFormat="1" applyFont="1" applyFill="1" applyBorder="1" applyAlignment="1" applyProtection="1">
      <alignment horizontal="center" vertical="center"/>
      <protection locked="0"/>
    </xf>
    <xf numFmtId="176" fontId="7" fillId="0" borderId="37" xfId="1" applyNumberFormat="1" applyFont="1" applyFill="1" applyBorder="1" applyAlignment="1" applyProtection="1">
      <alignment vertical="center"/>
      <protection locked="0"/>
    </xf>
    <xf numFmtId="176" fontId="7" fillId="0" borderId="42" xfId="1" applyNumberFormat="1" applyFont="1" applyFill="1" applyBorder="1" applyAlignment="1" applyProtection="1">
      <alignment vertical="center"/>
      <protection locked="0"/>
    </xf>
    <xf numFmtId="176" fontId="11" fillId="0" borderId="39" xfId="1" applyNumberFormat="1" applyFont="1" applyFill="1" applyBorder="1" applyAlignment="1" applyProtection="1">
      <alignment horizontal="center" vertical="center" shrinkToFit="1"/>
      <protection locked="0"/>
    </xf>
    <xf numFmtId="176" fontId="19" fillId="0" borderId="1" xfId="1" applyNumberFormat="1" applyFont="1" applyFill="1" applyBorder="1" applyAlignment="1" applyProtection="1">
      <alignment horizontal="center" vertical="center"/>
      <protection locked="0"/>
    </xf>
    <xf numFmtId="176" fontId="7" fillId="0" borderId="45" xfId="1" applyNumberFormat="1" applyFont="1" applyFill="1" applyBorder="1" applyAlignment="1" applyProtection="1">
      <alignment vertical="center"/>
      <protection locked="0"/>
    </xf>
    <xf numFmtId="176" fontId="11" fillId="0" borderId="39" xfId="1" applyNumberFormat="1" applyFont="1" applyFill="1" applyBorder="1" applyAlignment="1" applyProtection="1">
      <alignment horizontal="center" vertical="center"/>
      <protection locked="0"/>
    </xf>
    <xf numFmtId="176" fontId="19" fillId="0" borderId="6" xfId="1" applyNumberFormat="1" applyFont="1" applyFill="1" applyBorder="1" applyAlignment="1" applyProtection="1">
      <alignment horizontal="center" vertical="center"/>
      <protection locked="0"/>
    </xf>
    <xf numFmtId="176" fontId="7" fillId="0" borderId="63" xfId="1" applyNumberFormat="1" applyFont="1" applyFill="1" applyBorder="1" applyAlignment="1" applyProtection="1">
      <alignment vertical="center"/>
      <protection locked="0"/>
    </xf>
    <xf numFmtId="176" fontId="11" fillId="0" borderId="42" xfId="1" applyNumberFormat="1" applyFont="1" applyFill="1" applyBorder="1" applyAlignment="1" applyProtection="1">
      <alignment vertical="center"/>
      <protection locked="0"/>
    </xf>
    <xf numFmtId="176" fontId="11" fillId="0" borderId="6" xfId="1" applyNumberFormat="1" applyFont="1" applyFill="1" applyBorder="1" applyAlignment="1" applyProtection="1">
      <alignment horizontal="center" vertical="center"/>
      <protection locked="0"/>
    </xf>
    <xf numFmtId="176" fontId="11" fillId="0" borderId="63" xfId="1" applyNumberFormat="1" applyFont="1" applyFill="1" applyBorder="1" applyAlignment="1" applyProtection="1">
      <alignment vertical="center"/>
      <protection locked="0"/>
    </xf>
    <xf numFmtId="176" fontId="18" fillId="0" borderId="59" xfId="1" applyNumberFormat="1" applyFont="1" applyFill="1" applyBorder="1" applyAlignment="1" applyProtection="1">
      <alignment horizontal="center" vertical="center" wrapText="1"/>
      <protection locked="0"/>
    </xf>
    <xf numFmtId="176" fontId="11" fillId="0" borderId="64" xfId="1" applyNumberFormat="1" applyFont="1" applyFill="1" applyBorder="1" applyAlignment="1" applyProtection="1">
      <alignment vertical="center"/>
      <protection locked="0"/>
    </xf>
    <xf numFmtId="176" fontId="74" fillId="0" borderId="2" xfId="1" applyNumberFormat="1" applyFont="1" applyFill="1" applyBorder="1" applyAlignment="1" applyProtection="1">
      <protection locked="0"/>
    </xf>
    <xf numFmtId="176" fontId="74" fillId="0" borderId="2" xfId="1" applyNumberFormat="1" applyFont="1" applyFill="1" applyBorder="1" applyProtection="1">
      <protection locked="0"/>
    </xf>
    <xf numFmtId="176" fontId="73" fillId="0" borderId="2" xfId="1" applyNumberFormat="1" applyFont="1" applyFill="1" applyBorder="1" applyProtection="1">
      <protection locked="0"/>
    </xf>
    <xf numFmtId="176" fontId="74" fillId="0" borderId="52" xfId="1" applyNumberFormat="1" applyFont="1" applyFill="1" applyBorder="1" applyProtection="1">
      <protection locked="0"/>
    </xf>
    <xf numFmtId="176" fontId="74" fillId="0" borderId="0" xfId="1" applyNumberFormat="1" applyFont="1" applyFill="1" applyBorder="1" applyAlignment="1" applyProtection="1">
      <protection locked="0"/>
    </xf>
    <xf numFmtId="176" fontId="71" fillId="0" borderId="53" xfId="1" applyNumberFormat="1" applyFont="1" applyFill="1" applyBorder="1" applyAlignment="1" applyProtection="1">
      <alignment horizontal="left"/>
      <protection locked="0"/>
    </xf>
    <xf numFmtId="176" fontId="74" fillId="0" borderId="53" xfId="1" applyNumberFormat="1" applyFont="1" applyFill="1" applyBorder="1" applyAlignment="1" applyProtection="1">
      <protection locked="0"/>
    </xf>
    <xf numFmtId="176" fontId="73" fillId="0" borderId="53" xfId="1" applyNumberFormat="1" applyFont="1" applyFill="1" applyBorder="1" applyAlignment="1" applyProtection="1">
      <protection locked="0"/>
    </xf>
    <xf numFmtId="176" fontId="18" fillId="0" borderId="32" xfId="1" applyNumberFormat="1" applyFont="1" applyFill="1" applyBorder="1" applyAlignment="1" applyProtection="1">
      <alignment horizontal="center" vertical="center" wrapText="1"/>
      <protection locked="0"/>
    </xf>
    <xf numFmtId="176" fontId="11" fillId="0" borderId="37" xfId="1" applyNumberFormat="1" applyFont="1" applyFill="1" applyBorder="1" applyAlignment="1" applyProtection="1">
      <alignment vertical="center"/>
      <protection locked="0"/>
    </xf>
    <xf numFmtId="176" fontId="11" fillId="0" borderId="48" xfId="1" applyNumberFormat="1" applyFont="1" applyFill="1" applyBorder="1" applyAlignment="1" applyProtection="1">
      <alignment horizontal="center" vertical="center"/>
      <protection locked="0"/>
    </xf>
    <xf numFmtId="176" fontId="11" fillId="0" borderId="50" xfId="1" applyNumberFormat="1" applyFont="1" applyFill="1" applyBorder="1" applyAlignment="1" applyProtection="1">
      <alignment vertical="center"/>
      <protection locked="0"/>
    </xf>
    <xf numFmtId="176" fontId="3" fillId="0" borderId="0" xfId="1" applyNumberFormat="1" applyFont="1" applyFill="1" applyAlignment="1" applyProtection="1">
      <alignment horizontal="left"/>
      <protection locked="0"/>
    </xf>
    <xf numFmtId="176" fontId="1" fillId="0" borderId="28" xfId="1" applyNumberFormat="1" applyFont="1" applyFill="1" applyBorder="1" applyProtection="1">
      <protection locked="0"/>
    </xf>
    <xf numFmtId="176" fontId="72" fillId="0" borderId="0" xfId="1" applyNumberFormat="1" applyFont="1" applyFill="1" applyAlignment="1" applyProtection="1">
      <protection locked="0"/>
    </xf>
    <xf numFmtId="176" fontId="72" fillId="0" borderId="2" xfId="1" applyNumberFormat="1" applyFont="1" applyFill="1" applyBorder="1" applyProtection="1">
      <protection locked="0"/>
    </xf>
    <xf numFmtId="176" fontId="71" fillId="0" borderId="25" xfId="1" applyNumberFormat="1" applyFont="1" applyFill="1" applyBorder="1" applyAlignment="1" applyProtection="1">
      <alignment horizontal="center"/>
      <protection locked="0"/>
    </xf>
    <xf numFmtId="176" fontId="72" fillId="0" borderId="53" xfId="1" applyNumberFormat="1" applyFont="1" applyFill="1" applyBorder="1" applyAlignment="1" applyProtection="1">
      <alignment horizontal="left"/>
      <protection locked="0"/>
    </xf>
    <xf numFmtId="176" fontId="3" fillId="0" borderId="0" xfId="1" applyNumberFormat="1" applyFont="1" applyFill="1" applyAlignment="1" applyProtection="1">
      <alignment horizontal="center"/>
      <protection locked="0"/>
    </xf>
    <xf numFmtId="176" fontId="73" fillId="0" borderId="53" xfId="1" applyNumberFormat="1" applyFont="1" applyFill="1" applyBorder="1" applyAlignment="1" applyProtection="1">
      <alignment horizontal="left"/>
      <protection locked="0"/>
    </xf>
    <xf numFmtId="176" fontId="1" fillId="0" borderId="0" xfId="1" applyNumberFormat="1" applyFont="1" applyFill="1" applyBorder="1" applyAlignment="1" applyProtection="1">
      <alignment horizontal="center"/>
      <protection locked="0"/>
    </xf>
    <xf numFmtId="176" fontId="7" fillId="0" borderId="0" xfId="1" applyNumberFormat="1" applyFont="1" applyFill="1" applyBorder="1" applyAlignment="1" applyProtection="1">
      <alignment horizontal="center"/>
      <protection locked="0"/>
    </xf>
    <xf numFmtId="176" fontId="3" fillId="0" borderId="1" xfId="1" applyNumberFormat="1" applyFont="1" applyFill="1" applyBorder="1" applyAlignment="1" applyProtection="1">
      <alignment horizontal="center" vertical="center" wrapText="1"/>
      <protection locked="0"/>
    </xf>
    <xf numFmtId="176" fontId="3" fillId="0" borderId="48" xfId="1" applyNumberFormat="1" applyFont="1" applyFill="1" applyBorder="1" applyAlignment="1" applyProtection="1">
      <alignment horizontal="center" vertical="center" wrapText="1"/>
      <protection locked="0"/>
    </xf>
    <xf numFmtId="176" fontId="3" fillId="0" borderId="59" xfId="1" applyNumberFormat="1" applyFont="1" applyFill="1" applyBorder="1" applyAlignment="1" applyProtection="1">
      <alignment horizontal="center" vertical="center" wrapText="1"/>
      <protection locked="0"/>
    </xf>
    <xf numFmtId="176" fontId="18" fillId="0" borderId="6" xfId="1" applyNumberFormat="1" applyFont="1" applyFill="1" applyBorder="1" applyAlignment="1" applyProtection="1">
      <alignment horizontal="center" vertical="center" wrapText="1"/>
      <protection locked="0"/>
    </xf>
    <xf numFmtId="176" fontId="12" fillId="0" borderId="39" xfId="1" applyNumberFormat="1" applyFont="1" applyFill="1" applyBorder="1" applyAlignment="1" applyProtection="1">
      <alignment horizontal="center" vertical="center" shrinkToFit="1"/>
      <protection locked="0"/>
    </xf>
    <xf numFmtId="176" fontId="3" fillId="0" borderId="59" xfId="1" applyNumberFormat="1" applyFont="1" applyFill="1" applyBorder="1" applyAlignment="1" applyProtection="1">
      <alignment vertical="center"/>
      <protection locked="0"/>
    </xf>
    <xf numFmtId="176" fontId="1" fillId="0" borderId="39"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horizontal="left"/>
      <protection locked="0"/>
    </xf>
    <xf numFmtId="176" fontId="1" fillId="0" borderId="39" xfId="1" applyNumberFormat="1" applyFont="1" applyFill="1" applyBorder="1" applyAlignment="1" applyProtection="1">
      <alignment horizontal="center" vertical="center"/>
      <protection locked="0"/>
    </xf>
    <xf numFmtId="176" fontId="3" fillId="0" borderId="48" xfId="1" applyNumberFormat="1" applyFont="1" applyFill="1" applyBorder="1" applyAlignment="1" applyProtection="1">
      <alignment horizontal="center" vertical="center"/>
      <protection locked="0"/>
    </xf>
    <xf numFmtId="176" fontId="17" fillId="0" borderId="28" xfId="1" applyNumberFormat="1" applyFont="1" applyFill="1" applyBorder="1" applyAlignment="1" applyProtection="1">
      <alignment horizontal="center" vertical="center"/>
      <protection locked="0"/>
    </xf>
    <xf numFmtId="176" fontId="17" fillId="0" borderId="25" xfId="1" applyNumberFormat="1" applyFont="1" applyFill="1" applyBorder="1" applyAlignment="1" applyProtection="1">
      <alignment vertical="center"/>
      <protection locked="0"/>
    </xf>
    <xf numFmtId="176" fontId="17" fillId="0" borderId="28" xfId="1" applyNumberFormat="1" applyFont="1" applyFill="1" applyBorder="1" applyAlignment="1" applyProtection="1">
      <alignment vertical="center"/>
      <protection locked="0"/>
    </xf>
    <xf numFmtId="176" fontId="74" fillId="0" borderId="2" xfId="1" applyNumberFormat="1" applyFont="1" applyFill="1" applyBorder="1" applyAlignment="1" applyProtection="1">
      <alignment horizontal="center"/>
      <protection locked="0"/>
    </xf>
    <xf numFmtId="176" fontId="73" fillId="0" borderId="2" xfId="1" applyNumberFormat="1" applyFont="1" applyFill="1" applyBorder="1" applyAlignment="1" applyProtection="1">
      <alignment horizontal="center"/>
      <protection locked="0"/>
    </xf>
    <xf numFmtId="0" fontId="73" fillId="0" borderId="0" xfId="1" applyNumberFormat="1" applyFont="1" applyFill="1" applyBorder="1" applyAlignment="1" applyProtection="1">
      <protection locked="0"/>
    </xf>
    <xf numFmtId="176" fontId="1" fillId="0" borderId="0" xfId="1" applyNumberFormat="1" applyFont="1" applyProtection="1">
      <protection locked="0"/>
    </xf>
    <xf numFmtId="176" fontId="11" fillId="0" borderId="0" xfId="1" applyNumberFormat="1" applyFont="1" applyProtection="1">
      <protection locked="0"/>
    </xf>
    <xf numFmtId="176" fontId="1" fillId="0" borderId="0" xfId="1" applyNumberFormat="1" applyFont="1" applyAlignment="1" applyProtection="1">
      <alignment horizontal="center"/>
      <protection locked="0"/>
    </xf>
    <xf numFmtId="176" fontId="7" fillId="0" borderId="0" xfId="1" applyNumberFormat="1" applyFont="1" applyAlignment="1" applyProtection="1">
      <alignment horizontal="center"/>
      <protection locked="0"/>
    </xf>
    <xf numFmtId="176" fontId="7" fillId="0" borderId="0" xfId="1" applyNumberFormat="1" applyFont="1" applyProtection="1">
      <protection locked="0"/>
    </xf>
    <xf numFmtId="176" fontId="1" fillId="0" borderId="52" xfId="1" applyNumberFormat="1" applyFont="1" applyBorder="1" applyAlignment="1" applyProtection="1">
      <alignment horizontal="right" vertical="center"/>
      <protection locked="0"/>
    </xf>
    <xf numFmtId="176" fontId="11" fillId="0" borderId="29" xfId="1" applyNumberFormat="1" applyFont="1" applyBorder="1" applyProtection="1">
      <protection locked="0"/>
    </xf>
    <xf numFmtId="176" fontId="7" fillId="0" borderId="2" xfId="1" applyNumberFormat="1" applyFont="1" applyBorder="1" applyProtection="1">
      <protection locked="0"/>
    </xf>
    <xf numFmtId="176" fontId="1" fillId="0" borderId="52" xfId="1" applyNumberFormat="1" applyFont="1" applyBorder="1" applyProtection="1">
      <protection locked="0"/>
    </xf>
    <xf numFmtId="176" fontId="1" fillId="0" borderId="25" xfId="1" applyNumberFormat="1" applyFont="1" applyBorder="1" applyProtection="1">
      <protection locked="0"/>
    </xf>
    <xf numFmtId="176" fontId="1" fillId="0" borderId="54" xfId="1" applyNumberFormat="1" applyFont="1" applyBorder="1" applyAlignment="1" applyProtection="1">
      <alignment horizontal="right" vertical="center"/>
      <protection locked="0"/>
    </xf>
    <xf numFmtId="176" fontId="1" fillId="0" borderId="28" xfId="1" applyNumberFormat="1" applyFont="1" applyBorder="1" applyAlignment="1" applyProtection="1">
      <protection locked="0"/>
    </xf>
    <xf numFmtId="176" fontId="21" fillId="0" borderId="0" xfId="1" applyNumberFormat="1" applyFont="1" applyProtection="1">
      <protection locked="0"/>
    </xf>
    <xf numFmtId="176" fontId="8" fillId="0" borderId="0" xfId="1" applyNumberFormat="1" applyFont="1" applyProtection="1">
      <protection locked="0"/>
    </xf>
    <xf numFmtId="176" fontId="27" fillId="0" borderId="0" xfId="1" applyNumberFormat="1" applyFont="1" applyAlignment="1" applyProtection="1">
      <alignment horizontal="center"/>
      <protection locked="0"/>
    </xf>
    <xf numFmtId="176" fontId="11" fillId="0" borderId="32" xfId="1" applyNumberFormat="1" applyFont="1" applyBorder="1" applyProtection="1">
      <protection locked="0"/>
    </xf>
    <xf numFmtId="176" fontId="7" fillId="0" borderId="34" xfId="1" applyNumberFormat="1" applyFont="1" applyBorder="1" applyAlignment="1" applyProtection="1">
      <alignment vertical="center"/>
      <protection locked="0"/>
    </xf>
    <xf numFmtId="176" fontId="11" fillId="0" borderId="32" xfId="1" applyNumberFormat="1" applyFont="1" applyBorder="1" applyAlignment="1" applyProtection="1">
      <alignment vertical="center"/>
      <protection locked="0"/>
    </xf>
    <xf numFmtId="176" fontId="3" fillId="0" borderId="40" xfId="1" applyNumberFormat="1" applyFont="1" applyBorder="1" applyAlignment="1" applyProtection="1">
      <alignment horizontal="distributed" vertical="center"/>
      <protection locked="0"/>
    </xf>
    <xf numFmtId="176" fontId="11" fillId="0" borderId="40" xfId="1" applyNumberFormat="1" applyFont="1" applyBorder="1" applyAlignment="1" applyProtection="1">
      <alignment vertical="center"/>
      <protection locked="0"/>
    </xf>
    <xf numFmtId="176" fontId="13" fillId="0" borderId="38" xfId="1" applyNumberFormat="1" applyFont="1" applyBorder="1" applyAlignment="1" applyProtection="1">
      <alignment horizontal="center" vertical="center"/>
      <protection locked="0"/>
    </xf>
    <xf numFmtId="176" fontId="7" fillId="0" borderId="42" xfId="1" applyNumberFormat="1" applyFont="1" applyBorder="1" applyAlignment="1" applyProtection="1">
      <alignment horizontal="right" vertical="center"/>
      <protection locked="0"/>
    </xf>
    <xf numFmtId="176" fontId="7" fillId="0" borderId="41" xfId="1" applyNumberFormat="1" applyFont="1" applyBorder="1" applyAlignment="1" applyProtection="1">
      <alignment vertical="center"/>
      <protection locked="0"/>
    </xf>
    <xf numFmtId="176" fontId="11" fillId="0" borderId="39" xfId="1" applyNumberFormat="1" applyFont="1" applyBorder="1" applyProtection="1">
      <protection locked="0"/>
    </xf>
    <xf numFmtId="176" fontId="11" fillId="0" borderId="39" xfId="1" applyNumberFormat="1" applyFont="1" applyBorder="1" applyAlignment="1" applyProtection="1">
      <alignment vertical="center"/>
      <protection locked="0"/>
    </xf>
    <xf numFmtId="176" fontId="7" fillId="0" borderId="65" xfId="1" applyNumberFormat="1" applyFont="1" applyBorder="1" applyAlignment="1" applyProtection="1">
      <alignment horizontal="right" vertical="center"/>
      <protection locked="0"/>
    </xf>
    <xf numFmtId="176" fontId="7" fillId="0" borderId="43" xfId="1" applyNumberFormat="1" applyFont="1" applyBorder="1" applyAlignment="1" applyProtection="1">
      <alignment vertical="center"/>
      <protection locked="0"/>
    </xf>
    <xf numFmtId="176" fontId="7" fillId="0" borderId="64" xfId="1" applyNumberFormat="1" applyFont="1" applyBorder="1" applyAlignment="1" applyProtection="1">
      <alignment horizontal="right" vertical="center"/>
      <protection locked="0"/>
    </xf>
    <xf numFmtId="176" fontId="11" fillId="0" borderId="40" xfId="1" applyNumberFormat="1" applyFont="1" applyBorder="1" applyAlignment="1" applyProtection="1">
      <alignment horizontal="distributed" vertical="center"/>
      <protection locked="0"/>
    </xf>
    <xf numFmtId="176" fontId="18" fillId="0" borderId="38" xfId="1" applyNumberFormat="1" applyFont="1" applyBorder="1" applyAlignment="1" applyProtection="1">
      <alignment horizontal="center" vertical="center" shrinkToFit="1"/>
      <protection locked="0"/>
    </xf>
    <xf numFmtId="176" fontId="3" fillId="3" borderId="40" xfId="1" applyNumberFormat="1" applyFont="1" applyFill="1" applyBorder="1" applyAlignment="1" applyProtection="1">
      <alignment horizontal="distributed" vertical="center"/>
      <protection locked="0"/>
    </xf>
    <xf numFmtId="176" fontId="3" fillId="0" borderId="0" xfId="1" applyNumberFormat="1" applyFont="1" applyAlignment="1" applyProtection="1">
      <alignment horizontal="distributed" vertical="center"/>
      <protection locked="0"/>
    </xf>
    <xf numFmtId="176" fontId="7" fillId="0" borderId="47" xfId="1" applyNumberFormat="1" applyFont="1" applyBorder="1" applyAlignment="1" applyProtection="1">
      <alignment vertical="center"/>
      <protection locked="0"/>
    </xf>
    <xf numFmtId="176" fontId="14" fillId="0" borderId="59" xfId="1" applyNumberFormat="1" applyFont="1" applyBorder="1" applyAlignment="1" applyProtection="1">
      <alignment vertical="center"/>
      <protection locked="0"/>
    </xf>
    <xf numFmtId="176" fontId="15" fillId="0" borderId="28" xfId="1" applyNumberFormat="1" applyFont="1" applyBorder="1" applyAlignment="1" applyProtection="1">
      <alignment horizontal="distributed" vertical="center"/>
      <protection locked="0"/>
    </xf>
    <xf numFmtId="176" fontId="16" fillId="0" borderId="28" xfId="1" applyNumberFormat="1" applyFont="1" applyBorder="1" applyAlignment="1" applyProtection="1">
      <alignment horizontal="center" vertical="center"/>
      <protection locked="0"/>
    </xf>
    <xf numFmtId="176" fontId="7" fillId="0" borderId="28" xfId="1" applyNumberFormat="1" applyFont="1" applyBorder="1" applyAlignment="1" applyProtection="1">
      <alignment horizontal="right" vertical="center"/>
      <protection locked="0"/>
    </xf>
    <xf numFmtId="176" fontId="14" fillId="0" borderId="28" xfId="1" applyNumberFormat="1" applyFont="1" applyBorder="1" applyAlignment="1" applyProtection="1">
      <alignment vertical="center"/>
      <protection locked="0"/>
    </xf>
    <xf numFmtId="176" fontId="14" fillId="0" borderId="39" xfId="1" applyNumberFormat="1" applyFont="1" applyBorder="1" applyAlignment="1" applyProtection="1">
      <alignment vertical="center"/>
      <protection locked="0"/>
    </xf>
    <xf numFmtId="176" fontId="16" fillId="0" borderId="1" xfId="1" applyNumberFormat="1" applyFont="1" applyBorder="1" applyAlignment="1" applyProtection="1">
      <alignment horizontal="center" vertical="center"/>
      <protection locked="0"/>
    </xf>
    <xf numFmtId="176" fontId="7" fillId="0" borderId="2" xfId="1" applyNumberFormat="1" applyFont="1" applyBorder="1" applyAlignment="1" applyProtection="1">
      <alignment horizontal="right" vertical="center"/>
      <protection locked="0"/>
    </xf>
    <xf numFmtId="176" fontId="14" fillId="0" borderId="52" xfId="1" applyNumberFormat="1" applyFont="1" applyBorder="1" applyAlignment="1" applyProtection="1">
      <alignment vertical="center"/>
      <protection locked="0"/>
    </xf>
    <xf numFmtId="176" fontId="71" fillId="0" borderId="6" xfId="1" applyNumberFormat="1" applyFont="1" applyBorder="1" applyAlignment="1" applyProtection="1">
      <alignment horizontal="distributed"/>
      <protection locked="0"/>
    </xf>
    <xf numFmtId="176" fontId="75" fillId="0" borderId="0" xfId="1" applyNumberFormat="1" applyFont="1" applyBorder="1" applyAlignment="1" applyProtection="1">
      <alignment horizontal="center"/>
      <protection locked="0"/>
    </xf>
    <xf numFmtId="176" fontId="73" fillId="0" borderId="0" xfId="1" applyNumberFormat="1" applyFont="1" applyBorder="1" applyAlignment="1" applyProtection="1">
      <alignment horizontal="right"/>
      <protection locked="0"/>
    </xf>
    <xf numFmtId="176" fontId="72" fillId="0" borderId="8" xfId="1" applyNumberFormat="1" applyFont="1" applyBorder="1" applyAlignment="1" applyProtection="1">
      <protection locked="0"/>
    </xf>
    <xf numFmtId="176" fontId="7" fillId="4" borderId="42" xfId="1" applyNumberFormat="1" applyFont="1" applyFill="1" applyBorder="1" applyAlignment="1" applyProtection="1">
      <alignment horizontal="right" vertical="center"/>
      <protection locked="0"/>
    </xf>
    <xf numFmtId="176" fontId="11" fillId="0" borderId="40" xfId="1" applyNumberFormat="1" applyFont="1" applyBorder="1" applyProtection="1">
      <protection locked="0"/>
    </xf>
    <xf numFmtId="176" fontId="11" fillId="0" borderId="38" xfId="1" applyNumberFormat="1" applyFont="1" applyBorder="1" applyProtection="1">
      <protection locked="0"/>
    </xf>
    <xf numFmtId="176" fontId="3" fillId="0" borderId="66" xfId="1" applyNumberFormat="1" applyFont="1" applyBorder="1" applyAlignment="1" applyProtection="1">
      <alignment horizontal="distributed" vertical="center"/>
      <protection locked="0"/>
    </xf>
    <xf numFmtId="176" fontId="18" fillId="0" borderId="67" xfId="1" applyNumberFormat="1" applyFont="1" applyBorder="1" applyAlignment="1" applyProtection="1">
      <alignment horizontal="center" vertical="center"/>
      <protection locked="0"/>
    </xf>
    <xf numFmtId="0" fontId="72" fillId="0" borderId="0" xfId="0" applyFont="1" applyAlignment="1" applyProtection="1">
      <alignment horizontal="left"/>
      <protection locked="0"/>
    </xf>
    <xf numFmtId="176" fontId="71" fillId="0" borderId="6" xfId="1" applyNumberFormat="1" applyFont="1" applyBorder="1" applyAlignment="1" applyProtection="1">
      <alignment horizontal="left" vertical="center"/>
      <protection locked="0"/>
    </xf>
    <xf numFmtId="176" fontId="71" fillId="0" borderId="0" xfId="1" applyNumberFormat="1" applyFont="1" applyBorder="1" applyAlignment="1" applyProtection="1">
      <alignment horizontal="left" vertical="center"/>
      <protection locked="0"/>
    </xf>
    <xf numFmtId="176" fontId="71" fillId="0" borderId="8" xfId="1" applyNumberFormat="1" applyFont="1" applyBorder="1" applyAlignment="1" applyProtection="1">
      <alignment horizontal="left" vertical="center"/>
      <protection locked="0"/>
    </xf>
    <xf numFmtId="176" fontId="14" fillId="0" borderId="6" xfId="1" applyNumberFormat="1" applyFont="1" applyBorder="1" applyAlignment="1" applyProtection="1">
      <alignment vertical="center"/>
      <protection locked="0"/>
    </xf>
    <xf numFmtId="176" fontId="15" fillId="0" borderId="6" xfId="1" applyNumberFormat="1" applyFont="1" applyBorder="1" applyAlignment="1" applyProtection="1">
      <alignment horizontal="left" vertical="center"/>
      <protection locked="0"/>
    </xf>
    <xf numFmtId="176" fontId="15" fillId="0" borderId="0" xfId="1" applyNumberFormat="1" applyFont="1" applyBorder="1" applyAlignment="1" applyProtection="1">
      <alignment horizontal="left" vertical="center"/>
      <protection locked="0"/>
    </xf>
    <xf numFmtId="176" fontId="15" fillId="0" borderId="8" xfId="1" applyNumberFormat="1" applyFont="1" applyBorder="1" applyAlignment="1" applyProtection="1">
      <alignment horizontal="left" vertical="center"/>
      <protection locked="0"/>
    </xf>
    <xf numFmtId="176" fontId="7" fillId="0" borderId="27" xfId="1" applyNumberFormat="1" applyFont="1" applyBorder="1" applyProtection="1">
      <protection locked="0"/>
    </xf>
    <xf numFmtId="176" fontId="7" fillId="0" borderId="28" xfId="1" applyNumberFormat="1" applyFont="1" applyBorder="1" applyAlignment="1" applyProtection="1">
      <alignment vertical="center"/>
      <protection locked="0"/>
    </xf>
    <xf numFmtId="176" fontId="7" fillId="0" borderId="27" xfId="1" applyNumberFormat="1" applyFont="1" applyBorder="1" applyAlignment="1" applyProtection="1">
      <alignment vertical="center"/>
      <protection locked="0"/>
    </xf>
    <xf numFmtId="176" fontId="17" fillId="0" borderId="0" xfId="1" applyNumberFormat="1" applyFont="1" applyBorder="1" applyAlignment="1" applyProtection="1">
      <alignment vertical="center"/>
      <protection locked="0"/>
    </xf>
    <xf numFmtId="176" fontId="17" fillId="0" borderId="25" xfId="1" applyNumberFormat="1" applyFont="1" applyBorder="1" applyAlignment="1" applyProtection="1">
      <alignment horizontal="center" vertical="center"/>
      <protection locked="0"/>
    </xf>
    <xf numFmtId="176" fontId="17" fillId="0" borderId="53" xfId="1" applyNumberFormat="1" applyFont="1" applyBorder="1" applyAlignment="1" applyProtection="1">
      <alignment horizontal="center" vertical="center"/>
      <protection locked="0"/>
    </xf>
    <xf numFmtId="176" fontId="7" fillId="0" borderId="53" xfId="1" applyNumberFormat="1" applyFont="1" applyBorder="1" applyAlignment="1" applyProtection="1">
      <alignment horizontal="right" vertical="center"/>
      <protection locked="0"/>
    </xf>
    <xf numFmtId="176" fontId="17" fillId="0" borderId="54" xfId="1" applyNumberFormat="1" applyFont="1" applyBorder="1" applyAlignment="1" applyProtection="1">
      <alignment vertical="center"/>
      <protection locked="0"/>
    </xf>
    <xf numFmtId="176" fontId="72" fillId="0" borderId="0" xfId="1" applyNumberFormat="1" applyFont="1" applyProtection="1">
      <protection locked="0"/>
    </xf>
    <xf numFmtId="176" fontId="74" fillId="0" borderId="0" xfId="1" applyNumberFormat="1" applyFont="1" applyAlignment="1" applyProtection="1">
      <alignment horizontal="center"/>
      <protection locked="0"/>
    </xf>
    <xf numFmtId="176" fontId="73" fillId="0" borderId="0" xfId="1" applyNumberFormat="1" applyFont="1" applyAlignment="1" applyProtection="1">
      <alignment horizontal="center"/>
      <protection locked="0"/>
    </xf>
    <xf numFmtId="176" fontId="74" fillId="0" borderId="0" xfId="1" applyNumberFormat="1" applyFont="1" applyProtection="1">
      <protection locked="0"/>
    </xf>
    <xf numFmtId="176" fontId="73" fillId="0" borderId="0" xfId="1" applyNumberFormat="1" applyFont="1" applyProtection="1">
      <protection locked="0"/>
    </xf>
    <xf numFmtId="176" fontId="73" fillId="0" borderId="0" xfId="1" applyNumberFormat="1" applyFont="1" applyBorder="1" applyAlignment="1" applyProtection="1">
      <alignment horizontal="center" vertical="center"/>
      <protection locked="0"/>
    </xf>
    <xf numFmtId="176" fontId="7" fillId="0" borderId="0" xfId="1" applyNumberFormat="1" applyFont="1" applyAlignment="1" applyProtection="1">
      <alignment horizontal="center" wrapText="1"/>
      <protection locked="0"/>
    </xf>
    <xf numFmtId="176" fontId="3" fillId="0" borderId="68" xfId="1" applyNumberFormat="1" applyFont="1" applyFill="1" applyBorder="1" applyAlignment="1" applyProtection="1">
      <alignment horizontal="right" vertical="center"/>
    </xf>
    <xf numFmtId="176" fontId="7" fillId="0" borderId="69" xfId="1" applyNumberFormat="1" applyFont="1" applyFill="1" applyBorder="1" applyAlignment="1" applyProtection="1">
      <alignment vertical="center"/>
    </xf>
    <xf numFmtId="176" fontId="7" fillId="0" borderId="41" xfId="1" applyNumberFormat="1" applyFont="1" applyFill="1" applyBorder="1" applyAlignment="1" applyProtection="1">
      <alignment vertical="center"/>
    </xf>
    <xf numFmtId="176" fontId="3" fillId="0" borderId="70" xfId="1" applyNumberFormat="1" applyFont="1" applyFill="1" applyBorder="1" applyAlignment="1" applyProtection="1">
      <alignment vertical="center"/>
    </xf>
    <xf numFmtId="176" fontId="7" fillId="0" borderId="71" xfId="1" applyNumberFormat="1" applyFont="1" applyFill="1" applyBorder="1" applyAlignment="1" applyProtection="1">
      <alignment vertical="center"/>
    </xf>
    <xf numFmtId="176" fontId="7" fillId="0" borderId="34" xfId="1" applyNumberFormat="1" applyFont="1" applyFill="1" applyBorder="1" applyAlignment="1" applyProtection="1">
      <alignment vertical="center"/>
    </xf>
    <xf numFmtId="176" fontId="3" fillId="0" borderId="72" xfId="1" applyNumberFormat="1" applyFont="1" applyFill="1" applyBorder="1" applyAlignment="1" applyProtection="1">
      <alignment horizontal="right" vertical="center"/>
    </xf>
    <xf numFmtId="176" fontId="7" fillId="0" borderId="65" xfId="1" applyNumberFormat="1" applyFont="1" applyFill="1" applyBorder="1" applyAlignment="1" applyProtection="1">
      <alignment vertical="center"/>
    </xf>
    <xf numFmtId="176" fontId="7" fillId="0" borderId="42" xfId="1" applyNumberFormat="1" applyFont="1" applyFill="1" applyBorder="1" applyAlignment="1" applyProtection="1">
      <alignment vertical="center"/>
    </xf>
    <xf numFmtId="176" fontId="3" fillId="0" borderId="72" xfId="1" applyNumberFormat="1" applyFont="1" applyFill="1" applyBorder="1" applyAlignment="1" applyProtection="1">
      <alignment vertical="center"/>
    </xf>
    <xf numFmtId="176" fontId="7" fillId="0" borderId="43" xfId="1" applyNumberFormat="1" applyFont="1" applyFill="1" applyBorder="1" applyAlignment="1" applyProtection="1">
      <alignment vertical="center"/>
    </xf>
    <xf numFmtId="176" fontId="3" fillId="0" borderId="73" xfId="1" applyNumberFormat="1" applyFont="1" applyFill="1" applyBorder="1" applyAlignment="1" applyProtection="1">
      <alignment horizontal="right" vertical="center"/>
    </xf>
    <xf numFmtId="176" fontId="7" fillId="0" borderId="74" xfId="1" applyNumberFormat="1" applyFont="1" applyFill="1" applyBorder="1" applyAlignment="1" applyProtection="1">
      <alignment vertical="center"/>
    </xf>
    <xf numFmtId="176" fontId="7" fillId="0" borderId="47" xfId="1" applyNumberFormat="1" applyFont="1" applyFill="1" applyBorder="1" applyAlignment="1" applyProtection="1">
      <alignment vertical="center"/>
    </xf>
    <xf numFmtId="176" fontId="3" fillId="0" borderId="73" xfId="1" applyNumberFormat="1" applyFont="1" applyFill="1" applyBorder="1" applyAlignment="1" applyProtection="1">
      <alignment vertical="center"/>
    </xf>
    <xf numFmtId="176" fontId="7" fillId="0" borderId="75" xfId="1" applyNumberFormat="1" applyFont="1" applyFill="1" applyBorder="1" applyAlignment="1" applyProtection="1">
      <alignment vertical="center"/>
    </xf>
    <xf numFmtId="176" fontId="7" fillId="0" borderId="51" xfId="1" applyNumberFormat="1" applyFont="1" applyFill="1" applyBorder="1" applyAlignment="1" applyProtection="1">
      <alignment vertical="center"/>
    </xf>
    <xf numFmtId="176" fontId="7" fillId="0" borderId="77" xfId="1" applyNumberFormat="1" applyFont="1" applyFill="1" applyBorder="1" applyAlignment="1" applyProtection="1">
      <alignment vertical="center"/>
    </xf>
    <xf numFmtId="176" fontId="3" fillId="0" borderId="76" xfId="1" applyNumberFormat="1" applyFont="1" applyFill="1" applyBorder="1" applyAlignment="1" applyProtection="1">
      <alignment vertical="center"/>
    </xf>
    <xf numFmtId="176" fontId="7" fillId="0" borderId="58" xfId="1" applyNumberFormat="1" applyFont="1" applyFill="1" applyBorder="1" applyAlignment="1" applyProtection="1">
      <alignment vertical="center"/>
    </xf>
    <xf numFmtId="176" fontId="7" fillId="0" borderId="58" xfId="1" applyNumberFormat="1" applyFont="1" applyBorder="1" applyAlignment="1" applyProtection="1">
      <alignment horizontal="right" vertical="center"/>
    </xf>
    <xf numFmtId="176" fontId="7" fillId="0" borderId="31" xfId="1" applyNumberFormat="1" applyFont="1" applyBorder="1" applyAlignment="1" applyProtection="1">
      <alignment vertical="center"/>
    </xf>
    <xf numFmtId="176" fontId="7" fillId="0" borderId="77" xfId="1" applyNumberFormat="1" applyFont="1" applyFill="1" applyBorder="1" applyAlignment="1" applyProtection="1">
      <alignment horizontal="right" vertical="center"/>
    </xf>
    <xf numFmtId="176" fontId="7" fillId="0" borderId="31" xfId="1" applyNumberFormat="1" applyFont="1" applyFill="1" applyBorder="1" applyAlignment="1" applyProtection="1">
      <alignment horizontal="right" vertical="center"/>
    </xf>
    <xf numFmtId="176" fontId="3" fillId="0" borderId="58" xfId="1" applyNumberFormat="1" applyFont="1" applyFill="1" applyBorder="1" applyAlignment="1" applyProtection="1">
      <alignment horizontal="right" vertical="center"/>
    </xf>
    <xf numFmtId="176" fontId="1" fillId="0" borderId="0" xfId="1" applyNumberFormat="1" applyFont="1" applyFill="1" applyAlignment="1" applyProtection="1">
      <alignment horizontal="left"/>
      <protection locked="0"/>
    </xf>
    <xf numFmtId="0" fontId="1" fillId="0" borderId="0" xfId="0" applyFont="1" applyProtection="1">
      <protection locked="0"/>
    </xf>
    <xf numFmtId="0" fontId="54" fillId="0" borderId="0" xfId="0" applyFont="1" applyProtection="1">
      <protection locked="0"/>
    </xf>
    <xf numFmtId="176" fontId="71" fillId="0" borderId="0" xfId="1" applyNumberFormat="1" applyFont="1" applyBorder="1" applyAlignment="1" applyProtection="1">
      <alignment horizontal="left"/>
      <protection locked="0"/>
    </xf>
    <xf numFmtId="176" fontId="71" fillId="0" borderId="8" xfId="1" applyNumberFormat="1" applyFont="1" applyBorder="1" applyAlignment="1" applyProtection="1">
      <alignment horizontal="left"/>
      <protection locked="0"/>
    </xf>
    <xf numFmtId="176" fontId="1" fillId="0" borderId="30" xfId="1" applyNumberFormat="1" applyFont="1" applyFill="1" applyBorder="1" applyAlignment="1" applyProtection="1">
      <alignment horizontal="center" vertical="center"/>
    </xf>
    <xf numFmtId="176" fontId="2" fillId="0" borderId="27" xfId="1" applyNumberFormat="1" applyFont="1" applyFill="1" applyBorder="1" applyAlignment="1" applyProtection="1">
      <alignment horizontal="center" vertical="center"/>
    </xf>
    <xf numFmtId="176" fontId="1" fillId="0" borderId="60" xfId="1" applyNumberFormat="1" applyFont="1" applyFill="1" applyBorder="1" applyAlignment="1" applyProtection="1">
      <alignment horizontal="center" vertical="center"/>
    </xf>
    <xf numFmtId="176" fontId="1" fillId="0" borderId="59" xfId="1" applyNumberFormat="1" applyFont="1" applyFill="1" applyBorder="1" applyAlignment="1" applyProtection="1">
      <alignment horizontal="center" vertical="center"/>
    </xf>
    <xf numFmtId="176" fontId="1" fillId="0" borderId="78" xfId="1" applyNumberFormat="1" applyFont="1" applyFill="1" applyBorder="1" applyAlignment="1" applyProtection="1">
      <alignment horizontal="distributed" vertical="center"/>
    </xf>
    <xf numFmtId="176" fontId="1" fillId="0" borderId="39" xfId="1" applyNumberFormat="1" applyFont="1" applyFill="1" applyBorder="1" applyAlignment="1" applyProtection="1">
      <alignment horizontal="center" vertical="center"/>
    </xf>
    <xf numFmtId="176" fontId="1" fillId="0" borderId="57" xfId="1" applyNumberFormat="1" applyFont="1" applyFill="1" applyBorder="1" applyAlignment="1" applyProtection="1">
      <alignment horizontal="distributed" vertical="center"/>
    </xf>
    <xf numFmtId="176" fontId="7" fillId="0" borderId="57" xfId="1" applyNumberFormat="1" applyFont="1" applyFill="1" applyBorder="1" applyAlignment="1" applyProtection="1">
      <alignment horizontal="distributed" vertical="center"/>
    </xf>
    <xf numFmtId="176" fontId="1" fillId="0" borderId="96" xfId="1" applyNumberFormat="1" applyFont="1" applyFill="1" applyBorder="1" applyAlignment="1" applyProtection="1">
      <alignment horizontal="distributed" vertical="center"/>
    </xf>
    <xf numFmtId="176" fontId="0" fillId="0" borderId="39" xfId="1" applyNumberFormat="1" applyFont="1" applyFill="1" applyBorder="1" applyAlignment="1" applyProtection="1">
      <alignment horizontal="center" vertical="center"/>
    </xf>
    <xf numFmtId="176" fontId="1" fillId="0" borderId="97" xfId="1" applyNumberFormat="1" applyFont="1" applyFill="1" applyBorder="1" applyAlignment="1" applyProtection="1">
      <alignment horizontal="center" vertical="center"/>
    </xf>
    <xf numFmtId="176" fontId="1" fillId="0" borderId="98" xfId="1" applyNumberFormat="1" applyFont="1" applyFill="1" applyBorder="1" applyAlignment="1" applyProtection="1">
      <alignment horizontal="distributed" vertical="center"/>
    </xf>
    <xf numFmtId="176" fontId="1" fillId="0" borderId="25" xfId="1" applyNumberFormat="1" applyFont="1" applyBorder="1" applyAlignment="1" applyProtection="1">
      <alignment horizontal="center"/>
      <protection locked="0"/>
    </xf>
    <xf numFmtId="176" fontId="1" fillId="0" borderId="52" xfId="1" applyNumberFormat="1" applyFont="1" applyBorder="1" applyAlignment="1" applyProtection="1">
      <alignment horizontal="center" vertical="center"/>
      <protection locked="0"/>
    </xf>
    <xf numFmtId="176" fontId="11" fillId="0" borderId="29" xfId="1" applyNumberFormat="1" applyFont="1" applyBorder="1" applyAlignment="1" applyProtection="1">
      <alignment horizontal="center"/>
      <protection locked="0"/>
    </xf>
    <xf numFmtId="176" fontId="7" fillId="0" borderId="2" xfId="1" applyNumberFormat="1" applyFont="1" applyBorder="1" applyAlignment="1" applyProtection="1">
      <alignment horizontal="center"/>
      <protection locked="0"/>
    </xf>
    <xf numFmtId="176" fontId="1" fillId="0" borderId="52" xfId="1" applyNumberFormat="1" applyFont="1" applyBorder="1" applyAlignment="1" applyProtection="1">
      <alignment horizontal="center"/>
      <protection locked="0"/>
    </xf>
    <xf numFmtId="176" fontId="1" fillId="0" borderId="28" xfId="1" applyNumberFormat="1" applyFont="1" applyBorder="1" applyAlignment="1" applyProtection="1">
      <alignment horizontal="center"/>
      <protection locked="0"/>
    </xf>
    <xf numFmtId="176" fontId="1" fillId="0" borderId="54" xfId="1" applyNumberFormat="1" applyFont="1" applyBorder="1" applyAlignment="1" applyProtection="1">
      <alignment horizontal="left" vertical="center"/>
      <protection locked="0"/>
    </xf>
    <xf numFmtId="176" fontId="3" fillId="0" borderId="40" xfId="1" applyNumberFormat="1" applyFont="1" applyBorder="1" applyAlignment="1" applyProtection="1">
      <alignment horizontal="distributed" vertical="center"/>
    </xf>
    <xf numFmtId="176" fontId="7" fillId="0" borderId="42" xfId="1" applyNumberFormat="1" applyFont="1" applyBorder="1" applyAlignment="1" applyProtection="1">
      <alignment horizontal="right" vertical="center"/>
    </xf>
    <xf numFmtId="176" fontId="11" fillId="0" borderId="40" xfId="1" applyNumberFormat="1" applyFont="1" applyBorder="1" applyAlignment="1" applyProtection="1">
      <alignment horizontal="distributed" vertical="center"/>
    </xf>
    <xf numFmtId="176" fontId="3" fillId="0" borderId="40" xfId="1" applyNumberFormat="1" applyFont="1" applyBorder="1" applyAlignment="1" applyProtection="1">
      <alignment horizontal="distributed"/>
    </xf>
    <xf numFmtId="176" fontId="7" fillId="4" borderId="42" xfId="1" applyNumberFormat="1" applyFont="1" applyFill="1" applyBorder="1" applyAlignment="1" applyProtection="1">
      <alignment horizontal="right" vertical="center"/>
    </xf>
    <xf numFmtId="176" fontId="3" fillId="0" borderId="40" xfId="1" applyNumberFormat="1" applyFont="1" applyFill="1" applyBorder="1" applyAlignment="1" applyProtection="1">
      <alignment horizontal="distributed" vertical="center"/>
    </xf>
    <xf numFmtId="176" fontId="7" fillId="0" borderId="42" xfId="1" applyNumberFormat="1" applyFont="1" applyFill="1" applyBorder="1" applyAlignment="1" applyProtection="1">
      <alignment horizontal="right" vertical="center"/>
    </xf>
    <xf numFmtId="176" fontId="11" fillId="0" borderId="39" xfId="1" applyNumberFormat="1" applyFont="1" applyFill="1" applyBorder="1" applyAlignment="1" applyProtection="1">
      <alignment vertical="center"/>
    </xf>
    <xf numFmtId="176" fontId="7" fillId="0" borderId="28" xfId="1" applyNumberFormat="1" applyFont="1" applyBorder="1" applyAlignment="1" applyProtection="1">
      <alignment horizontal="center" vertical="center"/>
    </xf>
    <xf numFmtId="176" fontId="7" fillId="0" borderId="40" xfId="1" applyNumberFormat="1" applyFont="1" applyBorder="1" applyAlignment="1" applyProtection="1">
      <alignment horizontal="distributed" vertical="center"/>
    </xf>
    <xf numFmtId="176" fontId="18" fillId="0" borderId="33" xfId="1" applyNumberFormat="1" applyFont="1" applyBorder="1" applyAlignment="1" applyProtection="1">
      <alignment horizontal="center" vertical="center"/>
    </xf>
    <xf numFmtId="176" fontId="7" fillId="4" borderId="37" xfId="1" applyNumberFormat="1" applyFont="1" applyFill="1" applyBorder="1" applyAlignment="1" applyProtection="1">
      <alignment horizontal="right" vertical="center"/>
    </xf>
    <xf numFmtId="176" fontId="11" fillId="0" borderId="39" xfId="1" applyNumberFormat="1" applyFont="1" applyBorder="1" applyProtection="1"/>
    <xf numFmtId="176" fontId="18" fillId="0" borderId="38" xfId="1" applyNumberFormat="1" applyFont="1" applyBorder="1" applyAlignment="1" applyProtection="1">
      <alignment horizontal="center" vertical="center"/>
    </xf>
    <xf numFmtId="176" fontId="7" fillId="4" borderId="42" xfId="1" applyNumberFormat="1" applyFont="1" applyFill="1" applyBorder="1" applyAlignment="1" applyProtection="1">
      <alignment horizontal="right" vertical="center" wrapText="1"/>
    </xf>
    <xf numFmtId="176" fontId="11" fillId="0" borderId="59" xfId="1" applyNumberFormat="1" applyFont="1" applyBorder="1" applyAlignment="1" applyProtection="1">
      <alignment vertical="center"/>
    </xf>
    <xf numFmtId="176" fontId="18" fillId="0" borderId="38" xfId="1" applyNumberFormat="1" applyFont="1" applyBorder="1" applyAlignment="1" applyProtection="1">
      <alignment horizontal="center" vertical="center" shrinkToFit="1"/>
    </xf>
    <xf numFmtId="176" fontId="7" fillId="0" borderId="37" xfId="1" applyNumberFormat="1" applyFont="1" applyFill="1" applyBorder="1" applyAlignment="1" applyProtection="1">
      <alignment horizontal="right" vertical="center"/>
    </xf>
    <xf numFmtId="176" fontId="31" fillId="0" borderId="38" xfId="1" applyNumberFormat="1" applyFont="1" applyBorder="1" applyAlignment="1" applyProtection="1">
      <alignment horizontal="center" vertical="center" wrapText="1"/>
    </xf>
    <xf numFmtId="176" fontId="7" fillId="0" borderId="35" xfId="1" applyNumberFormat="1" applyFont="1" applyFill="1" applyBorder="1" applyAlignment="1" applyProtection="1">
      <alignment horizontal="distributed" vertical="center"/>
    </xf>
    <xf numFmtId="176" fontId="18" fillId="0" borderId="33" xfId="1" applyNumberFormat="1" applyFont="1" applyFill="1" applyBorder="1" applyAlignment="1" applyProtection="1">
      <alignment horizontal="center" vertical="center"/>
    </xf>
    <xf numFmtId="176" fontId="7" fillId="0" borderId="40" xfId="1" applyNumberFormat="1" applyFont="1" applyFill="1" applyBorder="1" applyAlignment="1" applyProtection="1">
      <alignment horizontal="distributed" vertical="center"/>
    </xf>
    <xf numFmtId="176" fontId="18" fillId="0" borderId="38" xfId="1" applyNumberFormat="1" applyFont="1" applyFill="1" applyBorder="1" applyAlignment="1" applyProtection="1">
      <alignment horizontal="center" vertical="center" wrapText="1"/>
    </xf>
    <xf numFmtId="176" fontId="7" fillId="0" borderId="40" xfId="1" applyNumberFormat="1" applyFont="1" applyFill="1" applyBorder="1" applyAlignment="1" applyProtection="1">
      <alignment horizontal="right" vertical="center"/>
    </xf>
    <xf numFmtId="176" fontId="31" fillId="0" borderId="38" xfId="1" applyNumberFormat="1" applyFont="1" applyFill="1" applyBorder="1" applyAlignment="1" applyProtection="1">
      <alignment horizontal="center" vertical="center" wrapText="1"/>
    </xf>
    <xf numFmtId="176" fontId="7" fillId="0" borderId="28" xfId="1" applyNumberFormat="1" applyFont="1" applyFill="1" applyBorder="1" applyAlignment="1" applyProtection="1">
      <alignment horizontal="center" vertical="center"/>
    </xf>
    <xf numFmtId="176" fontId="3" fillId="0" borderId="35" xfId="1" applyNumberFormat="1" applyFont="1" applyFill="1" applyBorder="1" applyAlignment="1" applyProtection="1">
      <alignment horizontal="distributed" vertical="center"/>
    </xf>
    <xf numFmtId="176" fontId="31" fillId="0" borderId="36" xfId="1" applyNumberFormat="1" applyFont="1" applyFill="1" applyBorder="1" applyAlignment="1" applyProtection="1">
      <alignment horizontal="center" vertical="center" wrapText="1"/>
    </xf>
    <xf numFmtId="176" fontId="7" fillId="0" borderId="49" xfId="1" applyNumberFormat="1" applyFont="1" applyFill="1" applyBorder="1" applyAlignment="1" applyProtection="1">
      <alignment horizontal="distributed" vertical="center"/>
    </xf>
    <xf numFmtId="176" fontId="7" fillId="0" borderId="45" xfId="1" applyNumberFormat="1" applyFont="1" applyFill="1" applyBorder="1" applyAlignment="1" applyProtection="1">
      <alignment horizontal="right" vertical="center"/>
    </xf>
    <xf numFmtId="176" fontId="11" fillId="0" borderId="48" xfId="1" applyNumberFormat="1" applyFont="1" applyFill="1" applyBorder="1" applyProtection="1"/>
    <xf numFmtId="176" fontId="11" fillId="0" borderId="39" xfId="1" applyNumberFormat="1" applyFont="1" applyFill="1" applyBorder="1" applyProtection="1"/>
    <xf numFmtId="176" fontId="7" fillId="0" borderId="66" xfId="1" applyNumberFormat="1" applyFont="1" applyFill="1" applyBorder="1" applyAlignment="1" applyProtection="1">
      <alignment horizontal="distributed" vertical="center"/>
    </xf>
    <xf numFmtId="176" fontId="7" fillId="0" borderId="66" xfId="1" applyNumberFormat="1" applyFont="1" applyFill="1" applyBorder="1" applyAlignment="1" applyProtection="1">
      <alignment horizontal="right" vertical="center"/>
    </xf>
    <xf numFmtId="176" fontId="18" fillId="0" borderId="38" xfId="1" applyNumberFormat="1" applyFont="1" applyFill="1" applyBorder="1" applyAlignment="1" applyProtection="1">
      <alignment horizontal="center" vertical="center"/>
    </xf>
    <xf numFmtId="176" fontId="3" fillId="0" borderId="49" xfId="1" applyNumberFormat="1" applyFont="1" applyFill="1" applyBorder="1" applyAlignment="1" applyProtection="1">
      <alignment horizontal="distributed" vertical="center"/>
    </xf>
    <xf numFmtId="176" fontId="7" fillId="0" borderId="50" xfId="1" applyNumberFormat="1" applyFont="1" applyFill="1" applyBorder="1" applyAlignment="1" applyProtection="1">
      <alignment horizontal="right" vertical="center"/>
    </xf>
    <xf numFmtId="176" fontId="11" fillId="0" borderId="32" xfId="1" applyNumberFormat="1" applyFont="1" applyFill="1" applyBorder="1" applyProtection="1"/>
    <xf numFmtId="176" fontId="11" fillId="0" borderId="32" xfId="1" applyNumberFormat="1" applyFont="1" applyFill="1" applyBorder="1" applyAlignment="1" applyProtection="1">
      <alignment vertical="center"/>
    </xf>
    <xf numFmtId="176" fontId="3" fillId="0" borderId="28" xfId="1" applyNumberFormat="1" applyFont="1" applyFill="1" applyBorder="1" applyAlignment="1" applyProtection="1">
      <alignment horizontal="center" vertical="center"/>
    </xf>
    <xf numFmtId="176" fontId="7" fillId="0" borderId="42" xfId="1" applyNumberFormat="1" applyFont="1" applyFill="1" applyBorder="1" applyAlignment="1" applyProtection="1">
      <alignment horizontal="right" vertical="center" wrapText="1"/>
    </xf>
    <xf numFmtId="176" fontId="18" fillId="0" borderId="33" xfId="1" applyNumberFormat="1" applyFont="1" applyFill="1" applyBorder="1" applyAlignment="1" applyProtection="1">
      <alignment horizontal="center" vertical="center" shrinkToFit="1"/>
    </xf>
    <xf numFmtId="176" fontId="7" fillId="0" borderId="65" xfId="1" applyNumberFormat="1" applyFont="1" applyFill="1" applyBorder="1" applyAlignment="1" applyProtection="1">
      <alignment horizontal="right" vertical="center"/>
    </xf>
    <xf numFmtId="176" fontId="11" fillId="0" borderId="40" xfId="1" applyNumberFormat="1" applyFont="1" applyFill="1" applyBorder="1" applyAlignment="1" applyProtection="1">
      <alignment horizontal="distributed" vertical="center"/>
    </xf>
    <xf numFmtId="176" fontId="11" fillId="0" borderId="25" xfId="1" applyNumberFormat="1" applyFont="1" applyFill="1" applyBorder="1" applyAlignment="1" applyProtection="1">
      <alignment vertical="center"/>
    </xf>
    <xf numFmtId="176" fontId="7" fillId="0" borderId="53" xfId="1" applyNumberFormat="1" applyFont="1" applyFill="1" applyBorder="1" applyAlignment="1" applyProtection="1">
      <alignment horizontal="distributed" vertical="center"/>
    </xf>
    <xf numFmtId="176" fontId="18" fillId="0" borderId="67" xfId="1" applyNumberFormat="1" applyFont="1" applyFill="1" applyBorder="1" applyAlignment="1" applyProtection="1">
      <alignment horizontal="center" vertical="center" wrapText="1"/>
    </xf>
    <xf numFmtId="176" fontId="7" fillId="0" borderId="101" xfId="1" applyNumberFormat="1" applyFont="1" applyFill="1" applyBorder="1" applyAlignment="1" applyProtection="1">
      <alignment horizontal="right" vertical="center"/>
    </xf>
    <xf numFmtId="176" fontId="11" fillId="0" borderId="59" xfId="1" applyNumberFormat="1" applyFont="1" applyFill="1" applyBorder="1" applyAlignment="1" applyProtection="1">
      <alignment vertical="center"/>
    </xf>
    <xf numFmtId="176" fontId="3" fillId="0" borderId="66" xfId="1" applyNumberFormat="1" applyFont="1" applyFill="1" applyBorder="1" applyAlignment="1" applyProtection="1">
      <alignment horizontal="distributed" vertical="center"/>
    </xf>
    <xf numFmtId="176" fontId="12" fillId="0" borderId="102" xfId="1" applyNumberFormat="1" applyFont="1" applyFill="1" applyBorder="1" applyAlignment="1" applyProtection="1">
      <alignment horizontal="center" vertical="center" shrinkToFit="1"/>
    </xf>
    <xf numFmtId="176" fontId="7" fillId="0" borderId="69" xfId="1" applyNumberFormat="1" applyFont="1" applyFill="1" applyBorder="1" applyAlignment="1" applyProtection="1">
      <alignment horizontal="right" vertical="center"/>
    </xf>
    <xf numFmtId="176" fontId="18" fillId="0" borderId="99" xfId="1" applyNumberFormat="1" applyFont="1" applyFill="1" applyBorder="1" applyAlignment="1" applyProtection="1">
      <alignment horizontal="center" vertical="center"/>
    </xf>
    <xf numFmtId="176" fontId="7" fillId="0" borderId="71" xfId="1" applyNumberFormat="1" applyFont="1" applyFill="1" applyBorder="1" applyAlignment="1" applyProtection="1">
      <alignment horizontal="right" vertical="center"/>
    </xf>
    <xf numFmtId="176" fontId="7" fillId="0" borderId="64" xfId="1" applyNumberFormat="1" applyFont="1" applyFill="1" applyBorder="1" applyAlignment="1" applyProtection="1">
      <alignment horizontal="right" vertical="center"/>
    </xf>
    <xf numFmtId="176" fontId="18" fillId="0" borderId="40" xfId="1" applyNumberFormat="1" applyFont="1" applyFill="1" applyBorder="1" applyAlignment="1" applyProtection="1">
      <alignment horizontal="center" vertical="center"/>
    </xf>
    <xf numFmtId="176" fontId="11" fillId="0" borderId="35" xfId="1" applyNumberFormat="1" applyFont="1" applyFill="1" applyBorder="1" applyAlignment="1" applyProtection="1">
      <alignment horizontal="distributed" vertical="center"/>
    </xf>
    <xf numFmtId="176" fontId="18" fillId="0" borderId="67" xfId="1" applyNumberFormat="1" applyFont="1" applyFill="1" applyBorder="1" applyAlignment="1" applyProtection="1">
      <alignment horizontal="center" vertical="center"/>
    </xf>
    <xf numFmtId="176" fontId="24" fillId="0" borderId="40" xfId="1" applyNumberFormat="1" applyFont="1" applyFill="1" applyBorder="1" applyAlignment="1" applyProtection="1">
      <alignment horizontal="distributed" vertical="center"/>
    </xf>
    <xf numFmtId="176" fontId="18" fillId="0" borderId="38" xfId="1" applyNumberFormat="1" applyFont="1" applyFill="1" applyBorder="1" applyAlignment="1" applyProtection="1">
      <alignment horizontal="center" vertical="center" shrinkToFit="1"/>
    </xf>
    <xf numFmtId="176" fontId="18" fillId="0" borderId="36" xfId="1" applyNumberFormat="1" applyFont="1" applyFill="1" applyBorder="1" applyAlignment="1" applyProtection="1">
      <alignment horizontal="center" vertical="center"/>
    </xf>
    <xf numFmtId="176" fontId="12" fillId="0" borderId="59" xfId="1" applyNumberFormat="1" applyFont="1" applyFill="1" applyBorder="1" applyAlignment="1" applyProtection="1">
      <alignment vertical="center"/>
    </xf>
    <xf numFmtId="176" fontId="12" fillId="0" borderId="39" xfId="1" applyNumberFormat="1" applyFont="1" applyFill="1" applyBorder="1" applyAlignment="1" applyProtection="1">
      <alignment vertical="center"/>
    </xf>
    <xf numFmtId="176" fontId="31" fillId="0" borderId="67" xfId="1" applyNumberFormat="1" applyFont="1" applyFill="1" applyBorder="1" applyAlignment="1" applyProtection="1">
      <alignment horizontal="center" vertical="center" wrapText="1"/>
    </xf>
    <xf numFmtId="176" fontId="7" fillId="0" borderId="2" xfId="1" applyNumberFormat="1" applyFont="1" applyFill="1" applyBorder="1" applyAlignment="1" applyProtection="1">
      <alignment horizontal="distributed" vertical="center"/>
    </xf>
    <xf numFmtId="176" fontId="7" fillId="0" borderId="0" xfId="1" applyNumberFormat="1" applyFont="1" applyFill="1" applyBorder="1" applyAlignment="1" applyProtection="1">
      <alignment horizontal="distributed" vertical="center"/>
    </xf>
    <xf numFmtId="176" fontId="3" fillId="0" borderId="2" xfId="1" applyNumberFormat="1" applyFont="1" applyFill="1" applyBorder="1" applyAlignment="1" applyProtection="1">
      <alignment horizontal="distributed" vertical="center"/>
    </xf>
    <xf numFmtId="176" fontId="31" fillId="0" borderId="33" xfId="1" applyNumberFormat="1" applyFont="1" applyFill="1" applyBorder="1" applyAlignment="1" applyProtection="1">
      <alignment horizontal="center" vertical="center" wrapText="1"/>
    </xf>
    <xf numFmtId="176" fontId="7" fillId="0" borderId="63"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distributed" vertical="center"/>
    </xf>
    <xf numFmtId="176" fontId="32" fillId="0" borderId="38" xfId="1" applyNumberFormat="1" applyFont="1" applyFill="1" applyBorder="1" applyAlignment="1" applyProtection="1">
      <alignment horizontal="center" vertical="center" wrapText="1"/>
    </xf>
    <xf numFmtId="176" fontId="7" fillId="0" borderId="28" xfId="1" applyNumberFormat="1" applyFont="1" applyFill="1" applyBorder="1" applyAlignment="1" applyProtection="1">
      <alignment horizontal="distributed" vertical="center"/>
    </xf>
    <xf numFmtId="176" fontId="31" fillId="0" borderId="99" xfId="1" applyNumberFormat="1" applyFont="1" applyFill="1" applyBorder="1" applyAlignment="1" applyProtection="1">
      <alignment horizontal="center" vertical="center" wrapText="1"/>
    </xf>
    <xf numFmtId="176" fontId="7" fillId="0" borderId="37" xfId="1" applyNumberFormat="1" applyFont="1" applyFill="1" applyBorder="1" applyAlignment="1" applyProtection="1">
      <alignment horizontal="right" vertical="center" wrapText="1"/>
    </xf>
    <xf numFmtId="176" fontId="7" fillId="0" borderId="105" xfId="1" applyNumberFormat="1" applyFont="1" applyFill="1" applyBorder="1" applyAlignment="1" applyProtection="1">
      <alignment horizontal="distributed" vertical="center"/>
    </xf>
    <xf numFmtId="176" fontId="31" fillId="0" borderId="103" xfId="1" applyNumberFormat="1" applyFont="1" applyFill="1" applyBorder="1" applyAlignment="1" applyProtection="1">
      <alignment horizontal="center" vertical="center" wrapText="1"/>
    </xf>
    <xf numFmtId="176" fontId="7" fillId="0" borderId="106" xfId="1" applyNumberFormat="1" applyFont="1" applyFill="1" applyBorder="1" applyAlignment="1" applyProtection="1">
      <alignment horizontal="right" vertical="center"/>
    </xf>
    <xf numFmtId="176" fontId="32" fillId="0" borderId="67" xfId="1" applyNumberFormat="1" applyFont="1" applyFill="1" applyBorder="1" applyAlignment="1" applyProtection="1">
      <alignment horizontal="center" vertical="center" wrapText="1"/>
    </xf>
    <xf numFmtId="176" fontId="3" fillId="0" borderId="28" xfId="1" applyNumberFormat="1" applyFont="1" applyFill="1" applyBorder="1" applyAlignment="1" applyProtection="1">
      <alignment horizontal="distributed" vertical="center"/>
    </xf>
    <xf numFmtId="176" fontId="18" fillId="0" borderId="46" xfId="1" applyNumberFormat="1" applyFont="1" applyFill="1" applyBorder="1" applyAlignment="1" applyProtection="1">
      <alignment horizontal="center" vertical="center"/>
    </xf>
    <xf numFmtId="176" fontId="32" fillId="0" borderId="33" xfId="1" applyNumberFormat="1" applyFont="1" applyFill="1" applyBorder="1" applyAlignment="1" applyProtection="1">
      <alignment horizontal="center" vertical="center" wrapText="1"/>
    </xf>
    <xf numFmtId="176" fontId="2" fillId="0" borderId="39" xfId="1" applyNumberFormat="1" applyFont="1" applyFill="1" applyBorder="1" applyProtection="1"/>
    <xf numFmtId="176" fontId="18" fillId="0" borderId="66" xfId="1" applyNumberFormat="1" applyFont="1" applyFill="1" applyBorder="1" applyAlignment="1" applyProtection="1">
      <alignment horizontal="center" vertical="center"/>
    </xf>
    <xf numFmtId="176" fontId="7" fillId="0" borderId="65" xfId="1" applyNumberFormat="1" applyFont="1" applyFill="1" applyBorder="1" applyAlignment="1" applyProtection="1">
      <alignment horizontal="right" vertical="center" wrapText="1"/>
    </xf>
    <xf numFmtId="176" fontId="31" fillId="0" borderId="40" xfId="1" applyNumberFormat="1" applyFont="1" applyFill="1" applyBorder="1" applyAlignment="1" applyProtection="1">
      <alignment horizontal="center" vertical="center" wrapText="1"/>
    </xf>
    <xf numFmtId="176" fontId="3" fillId="0" borderId="40" xfId="1" applyNumberFormat="1" applyFont="1" applyFill="1" applyBorder="1" applyAlignment="1" applyProtection="1">
      <alignment vertical="center" shrinkToFit="1"/>
    </xf>
    <xf numFmtId="176" fontId="7" fillId="0" borderId="63" xfId="1" applyNumberFormat="1" applyFont="1" applyFill="1" applyBorder="1" applyAlignment="1" applyProtection="1">
      <alignment horizontal="right" vertical="center" wrapText="1"/>
    </xf>
    <xf numFmtId="176" fontId="18" fillId="0" borderId="59" xfId="1" applyNumberFormat="1" applyFont="1" applyFill="1" applyBorder="1" applyAlignment="1" applyProtection="1">
      <alignment wrapText="1"/>
    </xf>
    <xf numFmtId="176" fontId="12" fillId="0" borderId="35" xfId="1" applyNumberFormat="1" applyFont="1" applyFill="1" applyBorder="1" applyAlignment="1" applyProtection="1">
      <alignment horizontal="distributed" vertical="center"/>
    </xf>
    <xf numFmtId="176" fontId="25" fillId="0" borderId="66" xfId="1" applyNumberFormat="1" applyFont="1" applyFill="1" applyBorder="1" applyAlignment="1" applyProtection="1">
      <alignment horizontal="distributed" vertical="center"/>
    </xf>
    <xf numFmtId="176" fontId="7" fillId="4" borderId="64" xfId="1" applyNumberFormat="1" applyFont="1" applyFill="1" applyBorder="1" applyAlignment="1" applyProtection="1">
      <alignment horizontal="right" vertical="center"/>
    </xf>
    <xf numFmtId="176" fontId="11" fillId="0" borderId="33" xfId="1" applyNumberFormat="1" applyFont="1" applyFill="1" applyBorder="1" applyAlignment="1" applyProtection="1">
      <alignment horizontal="center" vertical="center"/>
    </xf>
    <xf numFmtId="176" fontId="18" fillId="0" borderId="46" xfId="1" applyNumberFormat="1" applyFont="1" applyFill="1" applyBorder="1" applyAlignment="1" applyProtection="1">
      <alignment horizontal="center" vertical="center" shrinkToFit="1"/>
    </xf>
    <xf numFmtId="176" fontId="18" fillId="0" borderId="67" xfId="1" applyNumberFormat="1" applyFont="1" applyFill="1" applyBorder="1" applyAlignment="1" applyProtection="1">
      <alignment horizontal="center" vertical="center" shrinkToFit="1"/>
    </xf>
    <xf numFmtId="176" fontId="11" fillId="0" borderId="39" xfId="1" applyNumberFormat="1" applyFont="1" applyFill="1" applyBorder="1" applyAlignment="1" applyProtection="1">
      <alignment horizontal="center" vertical="center"/>
    </xf>
    <xf numFmtId="176" fontId="20" fillId="0" borderId="40" xfId="1" applyNumberFormat="1" applyFont="1" applyFill="1" applyBorder="1" applyAlignment="1" applyProtection="1">
      <alignment horizontal="distributed" vertical="center"/>
    </xf>
    <xf numFmtId="176" fontId="11" fillId="0" borderId="48" xfId="1" applyNumberFormat="1" applyFont="1" applyFill="1" applyBorder="1" applyAlignment="1" applyProtection="1">
      <alignment horizontal="center" vertical="center"/>
    </xf>
    <xf numFmtId="176" fontId="32" fillId="0" borderId="36" xfId="1" applyNumberFormat="1" applyFont="1" applyFill="1" applyBorder="1" applyAlignment="1" applyProtection="1">
      <alignment horizontal="center" vertical="center" wrapText="1"/>
    </xf>
    <xf numFmtId="176" fontId="18" fillId="0" borderId="66" xfId="1" applyNumberFormat="1" applyFont="1" applyFill="1" applyBorder="1" applyAlignment="1" applyProtection="1">
      <alignment horizontal="center" vertical="center" wrapText="1"/>
    </xf>
    <xf numFmtId="176" fontId="4" fillId="0" borderId="0" xfId="1" applyNumberFormat="1" applyFont="1" applyFill="1" applyAlignment="1" applyProtection="1">
      <alignment horizontal="center" vertical="center"/>
    </xf>
    <xf numFmtId="176" fontId="3" fillId="0" borderId="1" xfId="1" applyNumberFormat="1" applyFont="1" applyFill="1" applyBorder="1" applyAlignment="1" applyProtection="1">
      <alignment horizontal="left" vertical="top"/>
    </xf>
    <xf numFmtId="176" fontId="3" fillId="0" borderId="28" xfId="1" applyNumberFormat="1" applyFont="1" applyFill="1" applyBorder="1" applyAlignment="1" applyProtection="1">
      <alignment shrinkToFit="1"/>
    </xf>
    <xf numFmtId="176" fontId="2" fillId="0" borderId="76" xfId="1" applyNumberFormat="1" applyFont="1" applyFill="1" applyBorder="1" applyAlignment="1" applyProtection="1">
      <alignment horizontal="right" vertical="center"/>
    </xf>
    <xf numFmtId="176" fontId="2" fillId="0" borderId="76" xfId="1" applyNumberFormat="1" applyFont="1" applyFill="1" applyBorder="1" applyAlignment="1" applyProtection="1">
      <alignment vertical="center"/>
    </xf>
    <xf numFmtId="176" fontId="73" fillId="0" borderId="53" xfId="1" applyNumberFormat="1" applyFont="1" applyFill="1" applyBorder="1" applyAlignment="1" applyProtection="1"/>
    <xf numFmtId="176" fontId="71" fillId="0" borderId="54" xfId="1" applyNumberFormat="1" applyFont="1" applyFill="1" applyBorder="1" applyAlignment="1" applyProtection="1">
      <alignment horizontal="right" vertical="center"/>
    </xf>
    <xf numFmtId="179" fontId="71" fillId="0" borderId="0" xfId="1" applyNumberFormat="1" applyFont="1" applyFill="1" applyBorder="1" applyAlignment="1" applyProtection="1">
      <alignment horizontal="left"/>
    </xf>
    <xf numFmtId="176" fontId="3" fillId="0" borderId="32" xfId="1" applyNumberFormat="1" applyFont="1" applyFill="1" applyBorder="1" applyAlignment="1" applyProtection="1">
      <alignment horizontal="center" vertical="center"/>
      <protection locked="0"/>
    </xf>
    <xf numFmtId="176" fontId="7" fillId="0" borderId="27" xfId="1" applyNumberFormat="1" applyFont="1" applyFill="1" applyBorder="1" applyAlignment="1" applyProtection="1">
      <alignment horizontal="center" vertical="center"/>
      <protection locked="0"/>
    </xf>
    <xf numFmtId="176" fontId="11" fillId="0" borderId="2" xfId="1" applyNumberFormat="1" applyFont="1" applyFill="1" applyBorder="1" applyAlignment="1" applyProtection="1">
      <alignment vertical="center"/>
      <protection locked="0"/>
    </xf>
    <xf numFmtId="176" fontId="7" fillId="0" borderId="51" xfId="1" applyNumberFormat="1" applyFont="1" applyFill="1" applyBorder="1" applyAlignment="1" applyProtection="1">
      <alignment vertical="center"/>
      <protection locked="0"/>
    </xf>
    <xf numFmtId="176" fontId="3" fillId="0" borderId="1" xfId="1" applyNumberFormat="1" applyFont="1" applyFill="1" applyBorder="1" applyAlignment="1" applyProtection="1">
      <alignment horizontal="center" vertical="center" wrapText="1" shrinkToFit="1"/>
      <protection locked="0"/>
    </xf>
    <xf numFmtId="176" fontId="7" fillId="0" borderId="0" xfId="1" applyNumberFormat="1" applyFont="1" applyFill="1" applyBorder="1" applyAlignment="1" applyProtection="1">
      <alignment vertical="center"/>
      <protection locked="0"/>
    </xf>
    <xf numFmtId="176" fontId="11" fillId="0" borderId="0" xfId="1" applyNumberFormat="1" applyFont="1" applyFill="1" applyBorder="1" applyAlignment="1" applyProtection="1">
      <alignment vertical="center"/>
      <protection locked="0"/>
    </xf>
    <xf numFmtId="176" fontId="3" fillId="0" borderId="1" xfId="1" applyNumberFormat="1" applyFont="1" applyFill="1" applyBorder="1" applyAlignment="1" applyProtection="1">
      <alignment vertical="center"/>
      <protection locked="0"/>
    </xf>
    <xf numFmtId="176" fontId="3" fillId="0" borderId="27" xfId="1" applyNumberFormat="1" applyFont="1" applyFill="1" applyBorder="1" applyProtection="1">
      <protection locked="0"/>
    </xf>
    <xf numFmtId="176" fontId="3" fillId="0" borderId="3" xfId="1" applyNumberFormat="1" applyFont="1" applyFill="1" applyBorder="1" applyAlignment="1" applyProtection="1">
      <alignment vertical="center" wrapText="1"/>
      <protection locked="0"/>
    </xf>
    <xf numFmtId="176" fontId="3" fillId="0" borderId="55" xfId="1" applyNumberFormat="1" applyFont="1" applyFill="1" applyBorder="1" applyAlignment="1" applyProtection="1">
      <alignment vertical="center" wrapText="1"/>
      <protection locked="0"/>
    </xf>
    <xf numFmtId="176" fontId="3" fillId="0" borderId="60" xfId="1" applyNumberFormat="1" applyFont="1" applyFill="1" applyBorder="1" applyAlignment="1" applyProtection="1">
      <alignment vertical="center" wrapText="1"/>
      <protection locked="0"/>
    </xf>
    <xf numFmtId="176" fontId="3" fillId="0" borderId="61" xfId="1" applyNumberFormat="1" applyFont="1" applyFill="1" applyBorder="1" applyAlignment="1" applyProtection="1">
      <alignment vertical="center" wrapText="1"/>
      <protection locked="0"/>
    </xf>
    <xf numFmtId="176" fontId="17" fillId="0" borderId="2" xfId="1" applyNumberFormat="1" applyFont="1" applyFill="1" applyBorder="1" applyAlignment="1" applyProtection="1">
      <alignment vertical="center"/>
      <protection locked="0"/>
    </xf>
    <xf numFmtId="176" fontId="17" fillId="0" borderId="2" xfId="1" applyNumberFormat="1" applyFont="1" applyFill="1" applyBorder="1" applyAlignment="1" applyProtection="1">
      <alignment horizontal="center" vertical="center"/>
      <protection locked="0"/>
    </xf>
    <xf numFmtId="0" fontId="74" fillId="0" borderId="2" xfId="0" applyFont="1" applyBorder="1" applyProtection="1">
      <protection locked="0"/>
    </xf>
    <xf numFmtId="0" fontId="74" fillId="0" borderId="52" xfId="0" applyFont="1" applyBorder="1" applyProtection="1">
      <protection locked="0"/>
    </xf>
    <xf numFmtId="176" fontId="72" fillId="0" borderId="0" xfId="1" applyNumberFormat="1" applyFont="1" applyFill="1" applyBorder="1" applyAlignment="1" applyProtection="1">
      <alignment horizontal="left"/>
      <protection locked="0"/>
    </xf>
    <xf numFmtId="0" fontId="74" fillId="0" borderId="0" xfId="0" applyFont="1" applyProtection="1">
      <protection locked="0"/>
    </xf>
    <xf numFmtId="176" fontId="74" fillId="0" borderId="8" xfId="1" applyNumberFormat="1" applyFont="1" applyFill="1" applyBorder="1" applyProtection="1">
      <protection locked="0"/>
    </xf>
    <xf numFmtId="179" fontId="64" fillId="0" borderId="81" xfId="2" applyNumberFormat="1" applyFont="1" applyBorder="1" applyAlignment="1">
      <alignment horizontal="center" vertical="center"/>
    </xf>
    <xf numFmtId="179" fontId="64" fillId="0" borderId="83" xfId="2" applyNumberFormat="1" applyFont="1" applyBorder="1" applyAlignment="1">
      <alignment horizontal="center" vertical="center"/>
    </xf>
    <xf numFmtId="179" fontId="64" fillId="0" borderId="10" xfId="2" applyNumberFormat="1" applyFont="1" applyBorder="1" applyAlignment="1">
      <alignment horizontal="center" vertical="center"/>
    </xf>
    <xf numFmtId="179" fontId="64" fillId="0" borderId="91" xfId="2" applyNumberFormat="1" applyFont="1" applyBorder="1" applyAlignment="1">
      <alignment horizontal="center" vertical="center"/>
    </xf>
    <xf numFmtId="179" fontId="64" fillId="0" borderId="107" xfId="2" applyNumberFormat="1" applyFont="1" applyBorder="1" applyAlignment="1">
      <alignment horizontal="center" vertical="center"/>
    </xf>
    <xf numFmtId="179" fontId="64" fillId="0" borderId="108" xfId="2" applyNumberFormat="1" applyFont="1" applyBorder="1" applyAlignment="1">
      <alignment horizontal="center" vertical="center"/>
    </xf>
    <xf numFmtId="179" fontId="64" fillId="0" borderId="112" xfId="2" applyNumberFormat="1" applyFont="1" applyBorder="1" applyAlignment="1">
      <alignment horizontal="center" vertical="center"/>
    </xf>
    <xf numFmtId="179" fontId="64" fillId="0" borderId="113" xfId="2" applyNumberFormat="1" applyFont="1" applyBorder="1" applyAlignment="1">
      <alignment horizontal="center" vertical="center"/>
    </xf>
    <xf numFmtId="0" fontId="60" fillId="0" borderId="109" xfId="2" applyFont="1" applyBorder="1">
      <alignment vertical="center"/>
    </xf>
    <xf numFmtId="179" fontId="64" fillId="0" borderId="110" xfId="2" applyNumberFormat="1" applyFont="1" applyBorder="1" applyAlignment="1">
      <alignment horizontal="center" vertical="center"/>
    </xf>
    <xf numFmtId="0" fontId="60" fillId="0" borderId="2" xfId="2" applyFont="1" applyBorder="1">
      <alignment vertical="center"/>
    </xf>
    <xf numFmtId="55" fontId="41" fillId="0" borderId="0" xfId="2" applyNumberFormat="1" applyFont="1">
      <alignment vertical="center"/>
    </xf>
    <xf numFmtId="0" fontId="83" fillId="0" borderId="0" xfId="2" applyFont="1" applyAlignment="1">
      <alignment horizontal="center" vertical="center"/>
    </xf>
    <xf numFmtId="176" fontId="4" fillId="0" borderId="0" xfId="1" applyNumberFormat="1" applyFont="1" applyFill="1" applyAlignment="1" applyProtection="1">
      <alignment horizontal="center" vertical="center"/>
      <protection locked="0"/>
    </xf>
    <xf numFmtId="176" fontId="23" fillId="0" borderId="0" xfId="1" applyNumberFormat="1" applyFont="1" applyFill="1" applyAlignment="1" applyProtection="1">
      <alignment horizontal="left" vertical="center"/>
      <protection locked="0"/>
    </xf>
    <xf numFmtId="176" fontId="1" fillId="0" borderId="2" xfId="1" applyNumberFormat="1" applyFont="1" applyFill="1" applyBorder="1" applyProtection="1">
      <protection locked="0"/>
    </xf>
    <xf numFmtId="176" fontId="4" fillId="0" borderId="52" xfId="1" applyNumberFormat="1" applyFont="1" applyFill="1" applyBorder="1" applyAlignment="1" applyProtection="1">
      <alignment horizontal="center" vertical="center"/>
      <protection locked="0"/>
    </xf>
    <xf numFmtId="176" fontId="1" fillId="0" borderId="25" xfId="1" applyNumberFormat="1" applyFont="1" applyFill="1" applyBorder="1" applyAlignment="1" applyProtection="1">
      <alignment horizontal="center"/>
      <protection locked="0"/>
    </xf>
    <xf numFmtId="176" fontId="1" fillId="0" borderId="53" xfId="1" applyNumberFormat="1" applyFont="1" applyFill="1" applyBorder="1" applyAlignment="1" applyProtection="1">
      <alignment horizontal="center"/>
      <protection locked="0"/>
    </xf>
    <xf numFmtId="176" fontId="1" fillId="0" borderId="59" xfId="1" applyNumberFormat="1" applyFont="1" applyFill="1" applyBorder="1" applyAlignment="1" applyProtection="1">
      <alignment horizontal="center" vertical="center"/>
      <protection locked="0"/>
    </xf>
    <xf numFmtId="176" fontId="3" fillId="0" borderId="72" xfId="1" applyNumberFormat="1" applyFont="1" applyFill="1" applyBorder="1" applyAlignment="1" applyProtection="1">
      <alignment vertical="center"/>
      <protection locked="0"/>
    </xf>
    <xf numFmtId="176" fontId="3" fillId="0" borderId="73" xfId="1" applyNumberFormat="1" applyFont="1" applyFill="1" applyBorder="1" applyAlignment="1" applyProtection="1">
      <alignment vertical="center"/>
      <protection locked="0"/>
    </xf>
    <xf numFmtId="176" fontId="1" fillId="0" borderId="97" xfId="1" applyNumberFormat="1" applyFont="1" applyFill="1" applyBorder="1" applyAlignment="1" applyProtection="1">
      <alignment horizontal="center" vertical="center"/>
      <protection locked="0"/>
    </xf>
    <xf numFmtId="176" fontId="76" fillId="0" borderId="1" xfId="1" applyNumberFormat="1" applyFont="1" applyFill="1" applyBorder="1" applyAlignment="1" applyProtection="1">
      <alignment horizontal="center" vertical="center"/>
      <protection locked="0"/>
    </xf>
    <xf numFmtId="176" fontId="76" fillId="0" borderId="0" xfId="1" applyNumberFormat="1" applyFont="1" applyFill="1" applyAlignment="1" applyProtection="1">
      <alignment horizontal="center" vertical="center"/>
      <protection locked="0"/>
    </xf>
    <xf numFmtId="176" fontId="76" fillId="0" borderId="25" xfId="1" applyNumberFormat="1" applyFont="1" applyFill="1" applyBorder="1" applyAlignment="1" applyProtection="1">
      <alignment horizontal="center" vertical="center"/>
      <protection locked="0"/>
    </xf>
    <xf numFmtId="176" fontId="77" fillId="0" borderId="53" xfId="1" applyNumberFormat="1" applyFont="1" applyFill="1" applyBorder="1" applyAlignment="1" applyProtection="1">
      <alignment vertical="center"/>
      <protection locked="0"/>
    </xf>
    <xf numFmtId="176" fontId="76" fillId="0" borderId="53" xfId="1" applyNumberFormat="1" applyFont="1" applyFill="1" applyBorder="1" applyAlignment="1" applyProtection="1">
      <alignment horizontal="center" vertical="center"/>
      <protection locked="0"/>
    </xf>
    <xf numFmtId="176" fontId="71" fillId="0" borderId="53" xfId="1" applyNumberFormat="1" applyFont="1" applyFill="1" applyBorder="1" applyAlignment="1" applyProtection="1">
      <alignment vertical="center"/>
      <protection locked="0"/>
    </xf>
    <xf numFmtId="176" fontId="4" fillId="0" borderId="0" xfId="1" applyNumberFormat="1" applyFont="1" applyFill="1" applyAlignment="1" applyProtection="1">
      <alignment horizontal="left" vertical="center"/>
      <protection locked="0"/>
    </xf>
    <xf numFmtId="176" fontId="7" fillId="0" borderId="40" xfId="1" applyNumberFormat="1" applyFont="1" applyBorder="1" applyAlignment="1" applyProtection="1">
      <alignment horizontal="distributed" vertical="center"/>
      <protection locked="0"/>
    </xf>
    <xf numFmtId="176" fontId="7" fillId="4" borderId="37" xfId="1" applyNumberFormat="1" applyFont="1" applyFill="1" applyBorder="1" applyAlignment="1" applyProtection="1">
      <alignment horizontal="right" vertical="center"/>
      <protection locked="0"/>
    </xf>
    <xf numFmtId="176" fontId="7" fillId="0" borderId="37" xfId="1" applyNumberFormat="1" applyFont="1" applyFill="1" applyBorder="1" applyAlignment="1" applyProtection="1">
      <alignment horizontal="right" vertical="center"/>
      <protection locked="0"/>
    </xf>
    <xf numFmtId="176" fontId="16" fillId="0" borderId="38" xfId="1" applyNumberFormat="1" applyFont="1" applyBorder="1" applyAlignment="1" applyProtection="1">
      <alignment horizontal="center" vertical="center"/>
      <protection locked="0"/>
    </xf>
    <xf numFmtId="176" fontId="16" fillId="0" borderId="38" xfId="1" applyNumberFormat="1" applyFont="1" applyBorder="1" applyAlignment="1" applyProtection="1">
      <alignment horizontal="center"/>
      <protection locked="0"/>
    </xf>
    <xf numFmtId="176" fontId="16" fillId="0" borderId="38" xfId="1" applyNumberFormat="1" applyFont="1" applyFill="1" applyBorder="1" applyAlignment="1" applyProtection="1">
      <alignment horizontal="center" vertical="center"/>
      <protection locked="0"/>
    </xf>
    <xf numFmtId="176" fontId="7" fillId="0" borderId="42" xfId="1" applyNumberFormat="1" applyFont="1" applyFill="1" applyBorder="1" applyAlignment="1" applyProtection="1">
      <alignment horizontal="right" vertical="center"/>
      <protection locked="0"/>
    </xf>
    <xf numFmtId="176" fontId="11" fillId="0" borderId="39" xfId="1" applyNumberFormat="1" applyFont="1" applyFill="1" applyBorder="1" applyAlignment="1" applyProtection="1">
      <alignment vertical="center"/>
      <protection locked="0"/>
    </xf>
    <xf numFmtId="176" fontId="11" fillId="0" borderId="48" xfId="1" applyNumberFormat="1" applyFont="1" applyBorder="1" applyAlignment="1" applyProtection="1">
      <alignment vertical="center"/>
      <protection locked="0"/>
    </xf>
    <xf numFmtId="176" fontId="3" fillId="0" borderId="49" xfId="1" applyNumberFormat="1" applyFont="1" applyBorder="1" applyAlignment="1" applyProtection="1">
      <alignment horizontal="distributed" vertical="center"/>
      <protection locked="0"/>
    </xf>
    <xf numFmtId="176" fontId="16" fillId="0" borderId="36" xfId="1" applyNumberFormat="1" applyFont="1" applyBorder="1" applyAlignment="1" applyProtection="1">
      <alignment horizontal="center" vertical="center"/>
      <protection locked="0"/>
    </xf>
    <xf numFmtId="176" fontId="7" fillId="0" borderId="50" xfId="1" applyNumberFormat="1" applyFont="1" applyBorder="1" applyAlignment="1" applyProtection="1">
      <alignment horizontal="right" vertical="center"/>
      <protection locked="0"/>
    </xf>
    <xf numFmtId="176" fontId="11" fillId="0" borderId="27" xfId="1" applyNumberFormat="1" applyFont="1" applyBorder="1" applyAlignment="1" applyProtection="1">
      <alignment vertical="center"/>
      <protection locked="0"/>
    </xf>
    <xf numFmtId="176" fontId="7" fillId="0" borderId="28" xfId="1" applyNumberFormat="1" applyFont="1" applyBorder="1" applyAlignment="1" applyProtection="1">
      <alignment horizontal="center" vertical="center"/>
      <protection locked="0"/>
    </xf>
    <xf numFmtId="176" fontId="16" fillId="0" borderId="99" xfId="1" applyNumberFormat="1" applyFont="1" applyBorder="1" applyAlignment="1" applyProtection="1">
      <alignment horizontal="center" vertical="center"/>
      <protection locked="0"/>
    </xf>
    <xf numFmtId="176" fontId="11" fillId="0" borderId="27" xfId="1" applyNumberFormat="1" applyFont="1" applyBorder="1" applyProtection="1">
      <protection locked="0"/>
    </xf>
    <xf numFmtId="176" fontId="7" fillId="0" borderId="99" xfId="1" applyNumberFormat="1" applyFont="1" applyBorder="1" applyAlignment="1" applyProtection="1">
      <alignment horizontal="center" vertical="center"/>
      <protection locked="0"/>
    </xf>
    <xf numFmtId="176" fontId="3" fillId="0" borderId="1" xfId="1" applyNumberFormat="1" applyFont="1" applyBorder="1" applyAlignment="1" applyProtection="1">
      <alignment horizontal="left" vertical="top"/>
    </xf>
    <xf numFmtId="176" fontId="3" fillId="0" borderId="1" xfId="1" applyNumberFormat="1" applyFont="1" applyBorder="1" applyAlignment="1" applyProtection="1">
      <alignment vertical="top"/>
    </xf>
    <xf numFmtId="176" fontId="3" fillId="0" borderId="27" xfId="1" applyNumberFormat="1" applyFont="1" applyBorder="1" applyAlignment="1" applyProtection="1">
      <alignment vertical="top"/>
    </xf>
    <xf numFmtId="176" fontId="1" fillId="0" borderId="29" xfId="1" applyNumberFormat="1" applyFont="1" applyBorder="1" applyAlignment="1" applyProtection="1">
      <alignment horizontal="center"/>
    </xf>
    <xf numFmtId="176" fontId="10" fillId="0" borderId="28" xfId="1" applyNumberFormat="1" applyFont="1" applyBorder="1" applyAlignment="1" applyProtection="1">
      <alignment vertical="center"/>
    </xf>
    <xf numFmtId="176" fontId="28" fillId="0" borderId="0" xfId="1" applyNumberFormat="1" applyFont="1" applyAlignment="1" applyProtection="1">
      <alignment horizontal="right" vertical="center"/>
    </xf>
    <xf numFmtId="176" fontId="9" fillId="0" borderId="28" xfId="1" applyNumberFormat="1" applyFont="1" applyBorder="1" applyAlignment="1" applyProtection="1">
      <alignment vertical="center"/>
    </xf>
    <xf numFmtId="176" fontId="29" fillId="0" borderId="28" xfId="1" applyNumberFormat="1" applyFont="1" applyBorder="1" applyAlignment="1" applyProtection="1">
      <alignment horizontal="right" vertical="center"/>
    </xf>
    <xf numFmtId="176" fontId="30" fillId="0" borderId="0" xfId="1" applyNumberFormat="1" applyFont="1" applyFill="1" applyAlignment="1" applyProtection="1">
      <alignment vertical="center"/>
    </xf>
    <xf numFmtId="176" fontId="1" fillId="0" borderId="27" xfId="1" applyNumberFormat="1" applyFont="1" applyFill="1" applyBorder="1" applyAlignment="1" applyProtection="1">
      <alignment horizontal="center"/>
    </xf>
    <xf numFmtId="176" fontId="7" fillId="0" borderId="31" xfId="1" applyNumberFormat="1" applyFont="1" applyFill="1" applyBorder="1" applyAlignment="1" applyProtection="1">
      <alignment horizontal="center" vertical="center"/>
    </xf>
    <xf numFmtId="176" fontId="15" fillId="0" borderId="30" xfId="1" applyNumberFormat="1" applyFont="1" applyBorder="1" applyAlignment="1" applyProtection="1">
      <alignment horizontal="distributed" vertical="center"/>
    </xf>
    <xf numFmtId="176" fontId="71" fillId="0" borderId="6" xfId="1" applyNumberFormat="1" applyFont="1" applyBorder="1" applyAlignment="1" applyProtection="1">
      <alignment horizontal="left"/>
    </xf>
    <xf numFmtId="176" fontId="7" fillId="0" borderId="43" xfId="1" applyNumberFormat="1" applyFont="1" applyBorder="1" applyAlignment="1" applyProtection="1">
      <alignment vertical="center"/>
    </xf>
    <xf numFmtId="176" fontId="71" fillId="0" borderId="0" xfId="1" applyNumberFormat="1" applyFont="1" applyProtection="1"/>
    <xf numFmtId="176" fontId="71" fillId="0" borderId="0" xfId="1" applyNumberFormat="1" applyFont="1" applyAlignment="1" applyProtection="1"/>
    <xf numFmtId="179" fontId="71" fillId="0" borderId="2" xfId="1" applyNumberFormat="1" applyFont="1" applyFill="1" applyBorder="1" applyAlignment="1" applyProtection="1">
      <alignment horizontal="left"/>
    </xf>
    <xf numFmtId="176" fontId="7" fillId="0" borderId="35" xfId="1" applyNumberFormat="1" applyFont="1" applyFill="1" applyBorder="1" applyAlignment="1" applyProtection="1">
      <alignment horizontal="distributed" vertical="center"/>
      <protection locked="0"/>
    </xf>
    <xf numFmtId="176" fontId="18" fillId="0" borderId="33" xfId="1" applyNumberFormat="1" applyFont="1" applyFill="1" applyBorder="1" applyAlignment="1" applyProtection="1">
      <alignment horizontal="center" vertical="center"/>
      <protection locked="0"/>
    </xf>
    <xf numFmtId="176" fontId="11" fillId="0" borderId="32" xfId="1" applyNumberFormat="1" applyFont="1" applyFill="1" applyBorder="1" applyAlignment="1" applyProtection="1">
      <alignment vertical="center"/>
      <protection locked="0"/>
    </xf>
    <xf numFmtId="176" fontId="3" fillId="0" borderId="35" xfId="1" applyNumberFormat="1" applyFont="1" applyFill="1" applyBorder="1" applyAlignment="1" applyProtection="1">
      <alignment horizontal="distributed" vertical="center"/>
      <protection locked="0"/>
    </xf>
    <xf numFmtId="176" fontId="31" fillId="0" borderId="36" xfId="1" applyNumberFormat="1" applyFont="1" applyFill="1" applyBorder="1" applyAlignment="1" applyProtection="1">
      <alignment horizontal="center" vertical="center" wrapText="1"/>
      <protection locked="0"/>
    </xf>
    <xf numFmtId="176" fontId="11" fillId="0" borderId="35" xfId="1" applyNumberFormat="1" applyFont="1" applyFill="1" applyBorder="1" applyAlignment="1" applyProtection="1">
      <alignment vertical="center"/>
      <protection locked="0"/>
    </xf>
    <xf numFmtId="176" fontId="18" fillId="0" borderId="38" xfId="1" applyNumberFormat="1" applyFont="1" applyFill="1" applyBorder="1" applyAlignment="1" applyProtection="1">
      <alignment horizontal="center" vertical="center" wrapText="1"/>
      <protection locked="0"/>
    </xf>
    <xf numFmtId="176" fontId="16" fillId="0" borderId="33" xfId="1" applyNumberFormat="1" applyFont="1" applyFill="1" applyBorder="1" applyAlignment="1" applyProtection="1">
      <alignment horizontal="center" vertical="center"/>
      <protection locked="0"/>
    </xf>
    <xf numFmtId="176" fontId="7" fillId="0" borderId="40" xfId="1" applyNumberFormat="1" applyFont="1" applyFill="1" applyBorder="1" applyAlignment="1" applyProtection="1">
      <alignment horizontal="distributed" vertical="center"/>
      <protection locked="0"/>
    </xf>
    <xf numFmtId="176" fontId="7" fillId="0" borderId="40" xfId="1" applyNumberFormat="1" applyFont="1" applyFill="1" applyBorder="1" applyAlignment="1" applyProtection="1">
      <alignment horizontal="right" vertical="center"/>
      <protection locked="0"/>
    </xf>
    <xf numFmtId="176" fontId="11" fillId="0" borderId="40" xfId="1" applyNumberFormat="1" applyFont="1" applyFill="1" applyBorder="1" applyAlignment="1" applyProtection="1">
      <alignment vertical="center"/>
      <protection locked="0"/>
    </xf>
    <xf numFmtId="176" fontId="31" fillId="0" borderId="38" xfId="1" applyNumberFormat="1" applyFont="1" applyFill="1" applyBorder="1" applyAlignment="1" applyProtection="1">
      <alignment horizontal="center" vertical="center" wrapText="1"/>
      <protection locked="0"/>
    </xf>
    <xf numFmtId="176" fontId="3" fillId="0" borderId="40" xfId="1" applyNumberFormat="1" applyFont="1" applyFill="1" applyBorder="1" applyAlignment="1" applyProtection="1">
      <alignment horizontal="distributed"/>
      <protection locked="0"/>
    </xf>
    <xf numFmtId="176" fontId="16" fillId="0" borderId="38" xfId="1" applyNumberFormat="1" applyFont="1" applyFill="1" applyBorder="1" applyAlignment="1" applyProtection="1">
      <alignment horizontal="center"/>
      <protection locked="0"/>
    </xf>
    <xf numFmtId="176" fontId="11" fillId="0" borderId="65" xfId="1" applyNumberFormat="1" applyFont="1" applyFill="1" applyBorder="1" applyProtection="1">
      <protection locked="0"/>
    </xf>
    <xf numFmtId="176" fontId="13" fillId="0" borderId="38" xfId="1" applyNumberFormat="1" applyFont="1" applyFill="1" applyBorder="1" applyAlignment="1" applyProtection="1">
      <alignment horizontal="center" vertical="center" wrapText="1"/>
      <protection locked="0"/>
    </xf>
    <xf numFmtId="176" fontId="11" fillId="0" borderId="27" xfId="1" applyNumberFormat="1" applyFont="1" applyFill="1" applyBorder="1" applyProtection="1">
      <protection locked="0"/>
    </xf>
    <xf numFmtId="176" fontId="7" fillId="0" borderId="28" xfId="1" applyNumberFormat="1" applyFont="1" applyFill="1" applyBorder="1" applyAlignment="1" applyProtection="1">
      <alignment horizontal="center" vertical="center"/>
      <protection locked="0"/>
    </xf>
    <xf numFmtId="176" fontId="7" fillId="0" borderId="99" xfId="1" applyNumberFormat="1" applyFont="1" applyFill="1" applyBorder="1" applyAlignment="1" applyProtection="1">
      <alignment horizontal="center" vertical="center"/>
      <protection locked="0"/>
    </xf>
    <xf numFmtId="176" fontId="7" fillId="0" borderId="58" xfId="1" applyNumberFormat="1" applyFont="1" applyFill="1" applyBorder="1" applyAlignment="1" applyProtection="1">
      <alignment horizontal="right" vertical="center"/>
      <protection locked="0"/>
    </xf>
    <xf numFmtId="176" fontId="11" fillId="0" borderId="27" xfId="1" applyNumberFormat="1" applyFont="1" applyFill="1" applyBorder="1" applyAlignment="1" applyProtection="1">
      <alignment vertical="center"/>
      <protection locked="0"/>
    </xf>
    <xf numFmtId="176" fontId="7" fillId="0" borderId="27" xfId="1" applyNumberFormat="1" applyFont="1" applyFill="1" applyBorder="1" applyAlignment="1" applyProtection="1">
      <alignment vertical="center"/>
      <protection locked="0"/>
    </xf>
    <xf numFmtId="176" fontId="11" fillId="0" borderId="1" xfId="1" applyNumberFormat="1" applyFont="1" applyFill="1" applyBorder="1" applyProtection="1">
      <protection locked="0"/>
    </xf>
    <xf numFmtId="176" fontId="7" fillId="0" borderId="49" xfId="1" applyNumberFormat="1" applyFont="1" applyFill="1" applyBorder="1" applyAlignment="1" applyProtection="1">
      <alignment horizontal="distributed" vertical="center"/>
      <protection locked="0"/>
    </xf>
    <xf numFmtId="176" fontId="7" fillId="0" borderId="45" xfId="1" applyNumberFormat="1" applyFont="1" applyFill="1" applyBorder="1" applyAlignment="1" applyProtection="1">
      <alignment horizontal="right" vertical="center"/>
      <protection locked="0"/>
    </xf>
    <xf numFmtId="176" fontId="11" fillId="0" borderId="1" xfId="1" applyNumberFormat="1" applyFont="1" applyFill="1" applyBorder="1" applyAlignment="1" applyProtection="1">
      <alignment vertical="center"/>
      <protection locked="0"/>
    </xf>
    <xf numFmtId="176" fontId="18" fillId="0" borderId="38" xfId="1" applyNumberFormat="1" applyFont="1" applyFill="1" applyBorder="1" applyAlignment="1" applyProtection="1">
      <alignment horizontal="center" vertical="center"/>
      <protection locked="0"/>
    </xf>
    <xf numFmtId="176" fontId="3" fillId="0" borderId="2" xfId="1" applyNumberFormat="1" applyFont="1" applyFill="1" applyBorder="1" applyAlignment="1" applyProtection="1">
      <alignment horizontal="distributed" vertical="center"/>
      <protection locked="0"/>
    </xf>
    <xf numFmtId="176" fontId="16" fillId="0" borderId="46" xfId="1" applyNumberFormat="1" applyFont="1" applyFill="1" applyBorder="1" applyAlignment="1" applyProtection="1">
      <alignment horizontal="center" vertical="center"/>
      <protection locked="0"/>
    </xf>
    <xf numFmtId="176" fontId="11" fillId="0" borderId="48" xfId="1" applyNumberFormat="1" applyFont="1" applyFill="1" applyBorder="1" applyProtection="1">
      <protection locked="0"/>
    </xf>
    <xf numFmtId="176" fontId="11" fillId="0" borderId="48" xfId="1" applyNumberFormat="1" applyFont="1" applyFill="1" applyBorder="1" applyAlignment="1" applyProtection="1">
      <alignment vertical="center"/>
      <protection locked="0"/>
    </xf>
    <xf numFmtId="176" fontId="3" fillId="0" borderId="49" xfId="1" applyNumberFormat="1" applyFont="1" applyFill="1" applyBorder="1" applyAlignment="1" applyProtection="1">
      <alignment horizontal="distributed" vertical="center"/>
      <protection locked="0"/>
    </xf>
    <xf numFmtId="176" fontId="7" fillId="0" borderId="50" xfId="1" applyNumberFormat="1" applyFont="1" applyFill="1" applyBorder="1" applyAlignment="1" applyProtection="1">
      <alignment horizontal="right" vertical="center"/>
      <protection locked="0"/>
    </xf>
    <xf numFmtId="176" fontId="11" fillId="0" borderId="49" xfId="1" applyNumberFormat="1" applyFont="1" applyFill="1" applyBorder="1" applyAlignment="1" applyProtection="1">
      <alignment vertical="center"/>
      <protection locked="0"/>
    </xf>
    <xf numFmtId="176" fontId="16" fillId="0" borderId="36" xfId="1" applyNumberFormat="1" applyFont="1" applyFill="1" applyBorder="1" applyAlignment="1" applyProtection="1">
      <alignment horizontal="center" vertical="center"/>
      <protection locked="0"/>
    </xf>
    <xf numFmtId="176" fontId="7" fillId="0" borderId="66" xfId="1" applyNumberFormat="1" applyFont="1" applyFill="1" applyBorder="1" applyAlignment="1" applyProtection="1">
      <alignment horizontal="distributed" vertical="center"/>
      <protection locked="0"/>
    </xf>
    <xf numFmtId="176" fontId="13" fillId="0" borderId="38" xfId="1" applyNumberFormat="1" applyFont="1" applyFill="1" applyBorder="1" applyAlignment="1" applyProtection="1">
      <alignment horizontal="center" vertical="center"/>
      <protection locked="0"/>
    </xf>
    <xf numFmtId="176" fontId="3" fillId="0" borderId="28" xfId="1" applyNumberFormat="1" applyFont="1" applyFill="1" applyBorder="1" applyAlignment="1" applyProtection="1">
      <alignment horizontal="center" vertical="center"/>
      <protection locked="0"/>
    </xf>
    <xf numFmtId="176" fontId="18" fillId="0" borderId="39" xfId="1" applyNumberFormat="1" applyFont="1" applyFill="1" applyBorder="1" applyAlignment="1" applyProtection="1">
      <alignment horizontal="center" vertical="center" wrapText="1"/>
    </xf>
    <xf numFmtId="176" fontId="71" fillId="0" borderId="30" xfId="1" applyNumberFormat="1" applyFont="1" applyFill="1" applyBorder="1" applyAlignment="1" applyProtection="1">
      <alignment horizontal="center"/>
    </xf>
    <xf numFmtId="176" fontId="71" fillId="0" borderId="2" xfId="1" applyNumberFormat="1" applyFont="1" applyFill="1" applyBorder="1" applyAlignment="1" applyProtection="1"/>
    <xf numFmtId="176" fontId="71" fillId="0" borderId="8" xfId="1" applyNumberFormat="1" applyFont="1" applyBorder="1" applyAlignment="1" applyProtection="1">
      <alignment horizontal="right"/>
    </xf>
    <xf numFmtId="176" fontId="71" fillId="0" borderId="8" xfId="1" applyNumberFormat="1" applyFont="1" applyFill="1" applyBorder="1" applyAlignment="1" applyProtection="1">
      <alignment horizontal="right"/>
    </xf>
    <xf numFmtId="176" fontId="18" fillId="0" borderId="33" xfId="1" applyNumberFormat="1" applyFont="1" applyFill="1" applyBorder="1" applyAlignment="1" applyProtection="1">
      <alignment horizontal="center" vertical="center" shrinkToFit="1"/>
      <protection locked="0"/>
    </xf>
    <xf numFmtId="176" fontId="18" fillId="0" borderId="40" xfId="1" applyNumberFormat="1" applyFont="1" applyFill="1" applyBorder="1" applyAlignment="1" applyProtection="1">
      <alignment horizontal="center" vertical="center" shrinkToFit="1"/>
      <protection locked="0"/>
    </xf>
    <xf numFmtId="176" fontId="7" fillId="0" borderId="65" xfId="1" applyNumberFormat="1" applyFont="1" applyFill="1" applyBorder="1" applyAlignment="1" applyProtection="1">
      <alignment horizontal="right" vertical="center"/>
      <protection locked="0"/>
    </xf>
    <xf numFmtId="176" fontId="16" fillId="0" borderId="40" xfId="1" applyNumberFormat="1" applyFont="1" applyFill="1" applyBorder="1" applyAlignment="1" applyProtection="1">
      <alignment horizontal="center" vertical="center"/>
      <protection locked="0"/>
    </xf>
    <xf numFmtId="176" fontId="7" fillId="0" borderId="42" xfId="1" applyNumberFormat="1" applyFont="1" applyFill="1" applyBorder="1" applyAlignment="1" applyProtection="1">
      <alignment horizontal="right" vertical="center" wrapText="1"/>
      <protection locked="0"/>
    </xf>
    <xf numFmtId="176" fontId="11" fillId="0" borderId="100" xfId="1" applyNumberFormat="1" applyFont="1" applyFill="1" applyBorder="1" applyProtection="1">
      <protection locked="0"/>
    </xf>
    <xf numFmtId="176" fontId="11" fillId="0" borderId="40" xfId="1" applyNumberFormat="1" applyFont="1" applyFill="1" applyBorder="1" applyAlignment="1" applyProtection="1">
      <alignment horizontal="distributed" vertical="center"/>
      <protection locked="0"/>
    </xf>
    <xf numFmtId="176" fontId="7" fillId="0" borderId="75" xfId="1" applyNumberFormat="1" applyFont="1" applyFill="1" applyBorder="1" applyAlignment="1" applyProtection="1">
      <alignment horizontal="right" vertical="center"/>
      <protection locked="0"/>
    </xf>
    <xf numFmtId="176" fontId="11" fillId="0" borderId="59" xfId="1" applyNumberFormat="1" applyFont="1" applyFill="1" applyBorder="1" applyAlignment="1" applyProtection="1">
      <alignment vertical="center"/>
      <protection locked="0"/>
    </xf>
    <xf numFmtId="176" fontId="3" fillId="0" borderId="66" xfId="1" applyNumberFormat="1" applyFont="1" applyFill="1" applyBorder="1" applyAlignment="1" applyProtection="1">
      <alignment horizontal="distributed" vertical="center"/>
      <protection locked="0"/>
    </xf>
    <xf numFmtId="176" fontId="16" fillId="0" borderId="33" xfId="1" applyNumberFormat="1" applyFont="1" applyFill="1" applyBorder="1" applyAlignment="1" applyProtection="1">
      <alignment horizontal="center" vertical="center" wrapText="1"/>
      <protection locked="0"/>
    </xf>
    <xf numFmtId="176" fontId="13" fillId="0" borderId="33" xfId="1" applyNumberFormat="1" applyFont="1" applyFill="1" applyBorder="1" applyAlignment="1" applyProtection="1">
      <alignment horizontal="center" vertical="center"/>
      <protection locked="0"/>
    </xf>
    <xf numFmtId="176" fontId="7" fillId="0" borderId="71" xfId="1" applyNumberFormat="1" applyFont="1" applyFill="1" applyBorder="1" applyAlignment="1" applyProtection="1">
      <alignment horizontal="right" vertical="center"/>
      <protection locked="0"/>
    </xf>
    <xf numFmtId="176" fontId="12" fillId="0" borderId="69" xfId="1" applyNumberFormat="1" applyFont="1" applyFill="1" applyBorder="1" applyAlignment="1" applyProtection="1">
      <alignment horizontal="center" vertical="center" shrinkToFit="1"/>
      <protection locked="0"/>
    </xf>
    <xf numFmtId="176" fontId="16" fillId="0" borderId="38" xfId="1" applyNumberFormat="1" applyFont="1" applyFill="1" applyBorder="1" applyAlignment="1" applyProtection="1">
      <alignment horizontal="center" vertical="center" wrapText="1"/>
      <protection locked="0"/>
    </xf>
    <xf numFmtId="176" fontId="16" fillId="0" borderId="67" xfId="1" applyNumberFormat="1" applyFont="1" applyFill="1" applyBorder="1" applyAlignment="1" applyProtection="1">
      <alignment horizontal="center" vertical="center"/>
      <protection locked="0"/>
    </xf>
    <xf numFmtId="176" fontId="7" fillId="0" borderId="64" xfId="1" applyNumberFormat="1" applyFont="1" applyFill="1" applyBorder="1" applyAlignment="1" applyProtection="1">
      <alignment horizontal="right" vertical="center"/>
      <protection locked="0"/>
    </xf>
    <xf numFmtId="176" fontId="11" fillId="0" borderId="25" xfId="1" applyNumberFormat="1" applyFont="1" applyFill="1" applyBorder="1" applyAlignment="1" applyProtection="1">
      <alignment vertical="center"/>
      <protection locked="0"/>
    </xf>
    <xf numFmtId="176" fontId="18" fillId="0" borderId="67" xfId="1" applyNumberFormat="1" applyFont="1" applyFill="1" applyBorder="1" applyAlignment="1" applyProtection="1">
      <alignment horizontal="center" vertical="center" wrapText="1"/>
      <protection locked="0"/>
    </xf>
    <xf numFmtId="176" fontId="7" fillId="0" borderId="101" xfId="1" applyNumberFormat="1" applyFont="1" applyFill="1" applyBorder="1" applyAlignment="1" applyProtection="1">
      <alignment horizontal="right" vertical="center"/>
      <protection locked="0"/>
    </xf>
    <xf numFmtId="176" fontId="11" fillId="0" borderId="53" xfId="1" applyNumberFormat="1" applyFont="1" applyFill="1" applyBorder="1" applyAlignment="1" applyProtection="1">
      <alignment vertical="center"/>
      <protection locked="0"/>
    </xf>
    <xf numFmtId="176" fontId="3" fillId="0" borderId="53" xfId="1" applyNumberFormat="1" applyFont="1" applyFill="1" applyBorder="1" applyAlignment="1" applyProtection="1">
      <alignment horizontal="distributed" vertical="center"/>
      <protection locked="0"/>
    </xf>
    <xf numFmtId="176" fontId="18" fillId="0" borderId="103" xfId="1" applyNumberFormat="1" applyFont="1" applyFill="1" applyBorder="1" applyAlignment="1" applyProtection="1">
      <alignment horizontal="center" vertical="center" wrapText="1"/>
      <protection locked="0"/>
    </xf>
    <xf numFmtId="176" fontId="7" fillId="4" borderId="101" xfId="1" applyNumberFormat="1" applyFont="1" applyFill="1" applyBorder="1" applyAlignment="1" applyProtection="1">
      <alignment horizontal="right" vertical="center"/>
      <protection locked="0"/>
    </xf>
    <xf numFmtId="176" fontId="18" fillId="0" borderId="103" xfId="1" applyNumberFormat="1" applyFont="1" applyFill="1" applyBorder="1" applyAlignment="1" applyProtection="1">
      <alignment horizontal="center" vertical="center"/>
      <protection locked="0"/>
    </xf>
    <xf numFmtId="176" fontId="11" fillId="0" borderId="75" xfId="1" applyNumberFormat="1" applyFont="1" applyFill="1" applyBorder="1" applyProtection="1">
      <protection locked="0"/>
    </xf>
    <xf numFmtId="176" fontId="18" fillId="0" borderId="99" xfId="1" applyNumberFormat="1" applyFont="1" applyFill="1" applyBorder="1" applyAlignment="1" applyProtection="1">
      <alignment horizontal="center" vertical="center"/>
      <protection locked="0"/>
    </xf>
    <xf numFmtId="176" fontId="18" fillId="0" borderId="40" xfId="1" applyNumberFormat="1" applyFont="1" applyFill="1" applyBorder="1" applyAlignment="1" applyProtection="1">
      <alignment horizontal="center" vertical="center"/>
      <protection locked="0"/>
    </xf>
    <xf numFmtId="176" fontId="13" fillId="0" borderId="35" xfId="1" applyNumberFormat="1" applyFont="1" applyFill="1" applyBorder="1" applyAlignment="1" applyProtection="1">
      <alignment horizontal="center" vertical="center"/>
      <protection locked="0"/>
    </xf>
    <xf numFmtId="176" fontId="11" fillId="0" borderId="35" xfId="1" applyNumberFormat="1" applyFont="1" applyFill="1" applyBorder="1" applyAlignment="1" applyProtection="1">
      <alignment horizontal="distributed" vertical="center"/>
      <protection locked="0"/>
    </xf>
    <xf numFmtId="176" fontId="11" fillId="0" borderId="6" xfId="1" applyNumberFormat="1" applyFont="1" applyFill="1" applyBorder="1" applyProtection="1">
      <protection locked="0"/>
    </xf>
    <xf numFmtId="176" fontId="11" fillId="0" borderId="69" xfId="1" applyNumberFormat="1" applyFont="1" applyFill="1" applyBorder="1" applyProtection="1">
      <protection locked="0"/>
    </xf>
    <xf numFmtId="176" fontId="13" fillId="0" borderId="40" xfId="1" applyNumberFormat="1" applyFont="1" applyFill="1" applyBorder="1" applyAlignment="1" applyProtection="1">
      <alignment horizontal="center" vertical="center"/>
      <protection locked="0"/>
    </xf>
    <xf numFmtId="176" fontId="16" fillId="0" borderId="40" xfId="1" applyNumberFormat="1" applyFont="1" applyFill="1" applyBorder="1" applyAlignment="1" applyProtection="1">
      <alignment horizontal="center"/>
      <protection locked="0"/>
    </xf>
    <xf numFmtId="176" fontId="11" fillId="0" borderId="40" xfId="1" applyNumberFormat="1" applyFont="1" applyFill="1" applyBorder="1" applyAlignment="1" applyProtection="1">
      <alignment horizontal="center" vertical="center"/>
      <protection locked="0"/>
    </xf>
    <xf numFmtId="176" fontId="18" fillId="0" borderId="40" xfId="1" applyNumberFormat="1" applyFont="1" applyFill="1" applyBorder="1" applyAlignment="1" applyProtection="1">
      <alignment horizontal="center" vertical="center" wrapText="1"/>
      <protection locked="0"/>
    </xf>
    <xf numFmtId="176" fontId="71" fillId="0" borderId="0" xfId="1" applyNumberFormat="1" applyFont="1" applyFill="1" applyBorder="1" applyAlignment="1" applyProtection="1"/>
    <xf numFmtId="176" fontId="71" fillId="0" borderId="53" xfId="1" applyNumberFormat="1" applyFont="1" applyBorder="1" applyAlignment="1" applyProtection="1"/>
    <xf numFmtId="176" fontId="71" fillId="0" borderId="54" xfId="1" applyNumberFormat="1" applyFont="1" applyFill="1" applyBorder="1" applyAlignment="1" applyProtection="1">
      <alignment horizontal="right"/>
    </xf>
    <xf numFmtId="176" fontId="18" fillId="0" borderId="67" xfId="1" applyNumberFormat="1" applyFont="1" applyFill="1" applyBorder="1" applyAlignment="1" applyProtection="1">
      <alignment horizontal="center" vertical="center"/>
      <protection locked="0"/>
    </xf>
    <xf numFmtId="176" fontId="18" fillId="0" borderId="36" xfId="1" applyNumberFormat="1" applyFont="1" applyFill="1" applyBorder="1" applyAlignment="1" applyProtection="1">
      <alignment horizontal="center" vertical="center" wrapText="1"/>
      <protection locked="0"/>
    </xf>
    <xf numFmtId="176" fontId="11" fillId="0" borderId="40" xfId="1" applyNumberFormat="1" applyFont="1" applyFill="1" applyBorder="1" applyProtection="1">
      <protection locked="0"/>
    </xf>
    <xf numFmtId="176" fontId="7" fillId="0" borderId="42" xfId="1" applyNumberFormat="1" applyFont="1" applyFill="1" applyBorder="1" applyProtection="1">
      <protection locked="0"/>
    </xf>
    <xf numFmtId="176" fontId="24" fillId="0" borderId="40" xfId="1" applyNumberFormat="1" applyFont="1" applyFill="1" applyBorder="1" applyAlignment="1" applyProtection="1">
      <alignment horizontal="distributed" vertical="center"/>
      <protection locked="0"/>
    </xf>
    <xf numFmtId="176" fontId="7" fillId="0" borderId="40" xfId="1" applyNumberFormat="1" applyFont="1" applyFill="1" applyBorder="1" applyProtection="1">
      <protection locked="0"/>
    </xf>
    <xf numFmtId="176" fontId="11" fillId="0" borderId="59" xfId="1" applyNumberFormat="1" applyFont="1" applyFill="1" applyBorder="1" applyProtection="1">
      <protection locked="0"/>
    </xf>
    <xf numFmtId="176" fontId="11" fillId="0" borderId="38" xfId="1" applyNumberFormat="1" applyFont="1" applyFill="1" applyBorder="1" applyAlignment="1" applyProtection="1">
      <alignment horizontal="center" vertical="center"/>
      <protection locked="0"/>
    </xf>
    <xf numFmtId="176" fontId="11" fillId="0" borderId="66" xfId="1" applyNumberFormat="1" applyFont="1" applyFill="1" applyBorder="1" applyAlignment="1" applyProtection="1">
      <alignment vertical="center"/>
      <protection locked="0"/>
    </xf>
    <xf numFmtId="176" fontId="11" fillId="0" borderId="49" xfId="1" applyNumberFormat="1" applyFont="1" applyFill="1" applyBorder="1" applyAlignment="1" applyProtection="1">
      <alignment horizontal="distributed" vertical="center"/>
      <protection locked="0"/>
    </xf>
    <xf numFmtId="176" fontId="18" fillId="0" borderId="36" xfId="1" applyNumberFormat="1" applyFont="1" applyFill="1" applyBorder="1" applyAlignment="1" applyProtection="1">
      <alignment horizontal="center" vertical="center"/>
      <protection locked="0"/>
    </xf>
    <xf numFmtId="176" fontId="7" fillId="0" borderId="74" xfId="1" applyNumberFormat="1" applyFont="1" applyFill="1" applyBorder="1" applyAlignment="1" applyProtection="1">
      <alignment horizontal="right" vertical="center"/>
      <protection locked="0"/>
    </xf>
    <xf numFmtId="176" fontId="2" fillId="0" borderId="48" xfId="1" applyNumberFormat="1" applyFont="1" applyFill="1" applyBorder="1" applyAlignment="1" applyProtection="1">
      <alignment vertical="center"/>
    </xf>
    <xf numFmtId="176" fontId="2" fillId="0" borderId="55" xfId="1" applyNumberFormat="1" applyFont="1" applyFill="1" applyBorder="1" applyAlignment="1" applyProtection="1">
      <alignment horizontal="center" vertical="center"/>
    </xf>
    <xf numFmtId="0" fontId="71" fillId="0" borderId="0" xfId="0" applyFont="1"/>
    <xf numFmtId="176" fontId="12" fillId="0" borderId="59" xfId="1" applyNumberFormat="1" applyFont="1" applyFill="1" applyBorder="1" applyAlignment="1" applyProtection="1">
      <alignment vertical="center"/>
      <protection locked="0"/>
    </xf>
    <xf numFmtId="176" fontId="13" fillId="0" borderId="46" xfId="1" applyNumberFormat="1" applyFont="1" applyFill="1" applyBorder="1" applyAlignment="1" applyProtection="1">
      <alignment horizontal="center" vertical="center"/>
      <protection locked="0"/>
    </xf>
    <xf numFmtId="176" fontId="31" fillId="0" borderId="67" xfId="1" applyNumberFormat="1" applyFont="1" applyFill="1" applyBorder="1" applyAlignment="1" applyProtection="1">
      <alignment horizontal="center" vertical="center" wrapText="1"/>
      <protection locked="0"/>
    </xf>
    <xf numFmtId="176" fontId="11" fillId="0" borderId="66" xfId="1" applyNumberFormat="1" applyFont="1" applyFill="1" applyBorder="1" applyAlignment="1" applyProtection="1">
      <alignment horizontal="distributed" vertical="center"/>
      <protection locked="0"/>
    </xf>
    <xf numFmtId="176" fontId="13" fillId="0" borderId="67" xfId="1" applyNumberFormat="1" applyFont="1" applyFill="1" applyBorder="1" applyAlignment="1" applyProtection="1">
      <alignment horizontal="center" vertical="center"/>
      <protection locked="0"/>
    </xf>
    <xf numFmtId="176" fontId="13" fillId="0" borderId="36" xfId="1" applyNumberFormat="1" applyFont="1" applyFill="1" applyBorder="1" applyAlignment="1" applyProtection="1">
      <alignment horizontal="center" vertical="center" wrapText="1"/>
      <protection locked="0"/>
    </xf>
    <xf numFmtId="176" fontId="13" fillId="0" borderId="36" xfId="1" applyNumberFormat="1" applyFont="1" applyFill="1" applyBorder="1" applyAlignment="1" applyProtection="1">
      <alignment horizontal="center" vertical="center"/>
      <protection locked="0"/>
    </xf>
    <xf numFmtId="176" fontId="31" fillId="0" borderId="33" xfId="1" applyNumberFormat="1" applyFont="1" applyFill="1" applyBorder="1" applyAlignment="1" applyProtection="1">
      <alignment horizontal="center" vertical="center" wrapText="1"/>
      <protection locked="0"/>
    </xf>
    <xf numFmtId="176" fontId="7" fillId="0" borderId="0" xfId="1" applyNumberFormat="1" applyFont="1" applyFill="1" applyBorder="1" applyAlignment="1" applyProtection="1">
      <alignment horizontal="distributed" vertical="center"/>
      <protection locked="0"/>
    </xf>
    <xf numFmtId="176" fontId="16" fillId="0" borderId="104" xfId="1" applyNumberFormat="1" applyFont="1" applyFill="1" applyBorder="1" applyAlignment="1" applyProtection="1">
      <alignment horizontal="center" vertical="center"/>
      <protection locked="0"/>
    </xf>
    <xf numFmtId="176" fontId="11" fillId="0" borderId="6" xfId="1" applyNumberFormat="1" applyFont="1" applyFill="1" applyBorder="1" applyAlignment="1" applyProtection="1">
      <alignment vertical="center"/>
      <protection locked="0"/>
    </xf>
    <xf numFmtId="176" fontId="7" fillId="0" borderId="63" xfId="1" applyNumberFormat="1" applyFont="1" applyFill="1" applyBorder="1" applyAlignment="1" applyProtection="1">
      <alignment horizontal="right" vertical="center"/>
      <protection locked="0"/>
    </xf>
    <xf numFmtId="176" fontId="3" fillId="0" borderId="0" xfId="1" applyNumberFormat="1" applyFont="1" applyFill="1" applyBorder="1" applyAlignment="1" applyProtection="1">
      <alignment horizontal="distributed" vertical="center"/>
      <protection locked="0"/>
    </xf>
    <xf numFmtId="176" fontId="12" fillId="0" borderId="32" xfId="1" applyNumberFormat="1" applyFont="1" applyFill="1" applyBorder="1" applyProtection="1">
      <protection locked="0"/>
    </xf>
    <xf numFmtId="176" fontId="18" fillId="0" borderId="33" xfId="1" applyNumberFormat="1" applyFont="1" applyFill="1" applyBorder="1" applyAlignment="1" applyProtection="1">
      <alignment horizontal="center" vertical="center" wrapText="1"/>
      <protection locked="0"/>
    </xf>
    <xf numFmtId="176" fontId="12" fillId="0" borderId="39" xfId="1" applyNumberFormat="1" applyFont="1" applyFill="1" applyBorder="1" applyProtection="1">
      <protection locked="0"/>
    </xf>
    <xf numFmtId="176" fontId="12" fillId="0" borderId="59" xfId="1" applyNumberFormat="1" applyFont="1" applyFill="1" applyBorder="1" applyProtection="1">
      <protection locked="0"/>
    </xf>
    <xf numFmtId="176" fontId="71" fillId="0" borderId="2" xfId="1" applyNumberFormat="1" applyFont="1" applyFill="1" applyBorder="1" applyAlignment="1" applyProtection="1">
      <alignment horizontal="left"/>
    </xf>
    <xf numFmtId="176" fontId="71" fillId="0" borderId="0" xfId="1" applyNumberFormat="1" applyFont="1" applyFill="1" applyBorder="1" applyAlignment="1" applyProtection="1">
      <alignment horizontal="left"/>
    </xf>
    <xf numFmtId="176" fontId="3" fillId="0" borderId="28" xfId="1" applyNumberFormat="1" applyFont="1" applyFill="1" applyBorder="1" applyAlignment="1" applyProtection="1">
      <alignment horizontal="distributed" vertical="center"/>
      <protection locked="0"/>
    </xf>
    <xf numFmtId="176" fontId="18" fillId="0" borderId="46" xfId="1" applyNumberFormat="1" applyFont="1" applyFill="1" applyBorder="1" applyAlignment="1" applyProtection="1">
      <alignment horizontal="center" vertical="center"/>
      <protection locked="0"/>
    </xf>
    <xf numFmtId="176" fontId="11" fillId="0" borderId="2" xfId="1" applyNumberFormat="1" applyFont="1" applyFill="1" applyBorder="1" applyAlignment="1" applyProtection="1">
      <alignment horizontal="distributed" vertical="center"/>
      <protection locked="0"/>
    </xf>
    <xf numFmtId="176" fontId="11" fillId="0" borderId="97" xfId="1" applyNumberFormat="1" applyFont="1" applyFill="1" applyBorder="1" applyProtection="1">
      <protection locked="0"/>
    </xf>
    <xf numFmtId="176" fontId="31" fillId="0" borderId="103" xfId="1" applyNumberFormat="1" applyFont="1" applyFill="1" applyBorder="1" applyAlignment="1" applyProtection="1">
      <alignment horizontal="center" vertical="center" wrapText="1"/>
      <protection locked="0"/>
    </xf>
    <xf numFmtId="176" fontId="18" fillId="0" borderId="99" xfId="1" applyNumberFormat="1" applyFont="1" applyFill="1" applyBorder="1" applyAlignment="1" applyProtection="1">
      <alignment horizontal="center" vertical="center" wrapText="1"/>
      <protection locked="0"/>
    </xf>
    <xf numFmtId="176" fontId="11" fillId="0" borderId="28" xfId="1" applyNumberFormat="1" applyFont="1" applyFill="1" applyBorder="1" applyAlignment="1" applyProtection="1">
      <alignment vertical="center"/>
      <protection locked="0"/>
    </xf>
    <xf numFmtId="176" fontId="32" fillId="0" borderId="67" xfId="1" applyNumberFormat="1" applyFont="1" applyFill="1" applyBorder="1" applyAlignment="1" applyProtection="1">
      <alignment horizontal="center" vertical="center" wrapText="1"/>
      <protection locked="0"/>
    </xf>
    <xf numFmtId="176" fontId="3" fillId="0" borderId="27" xfId="1" applyNumberFormat="1" applyFont="1" applyBorder="1" applyAlignment="1" applyProtection="1">
      <alignment horizontal="left" vertical="top"/>
    </xf>
    <xf numFmtId="176" fontId="49" fillId="0" borderId="28" xfId="1" applyNumberFormat="1" applyFont="1" applyBorder="1" applyAlignment="1" applyProtection="1">
      <alignment vertical="center"/>
    </xf>
    <xf numFmtId="176" fontId="9" fillId="0" borderId="28" xfId="1" applyNumberFormat="1" applyFont="1" applyFill="1" applyBorder="1" applyAlignment="1" applyProtection="1">
      <alignment vertical="center"/>
    </xf>
    <xf numFmtId="176" fontId="29" fillId="0" borderId="28" xfId="1" applyNumberFormat="1" applyFont="1" applyFill="1" applyBorder="1" applyAlignment="1" applyProtection="1">
      <alignment horizontal="right" vertical="center"/>
    </xf>
    <xf numFmtId="176" fontId="3" fillId="0" borderId="3" xfId="1" applyNumberFormat="1" applyFont="1" applyFill="1" applyBorder="1" applyAlignment="1" applyProtection="1">
      <alignment horizontal="center" vertical="center"/>
    </xf>
    <xf numFmtId="176" fontId="3" fillId="0" borderId="27" xfId="1" applyNumberFormat="1" applyFont="1" applyFill="1" applyBorder="1" applyAlignment="1" applyProtection="1">
      <alignment horizontal="center" vertical="center"/>
    </xf>
    <xf numFmtId="176" fontId="3" fillId="0" borderId="26" xfId="1" applyNumberFormat="1" applyFont="1" applyFill="1" applyBorder="1" applyAlignment="1" applyProtection="1">
      <alignment horizontal="center" vertical="center"/>
    </xf>
    <xf numFmtId="176" fontId="31" fillId="0" borderId="38" xfId="1" applyNumberFormat="1" applyFont="1" applyFill="1" applyBorder="1" applyAlignment="1" applyProtection="1">
      <alignment horizontal="center" vertical="center"/>
      <protection locked="0"/>
    </xf>
    <xf numFmtId="176" fontId="3" fillId="0" borderId="40" xfId="1" applyNumberFormat="1" applyFont="1" applyFill="1" applyBorder="1" applyAlignment="1" applyProtection="1">
      <alignment vertical="center" shrinkToFit="1"/>
      <protection locked="0"/>
    </xf>
    <xf numFmtId="38" fontId="3" fillId="0" borderId="0" xfId="1" applyFont="1" applyFill="1" applyBorder="1" applyAlignment="1" applyProtection="1">
      <alignment horizontal="distributed" vertical="center"/>
      <protection locked="0"/>
    </xf>
    <xf numFmtId="176" fontId="11" fillId="0" borderId="0" xfId="1" applyNumberFormat="1" applyFont="1" applyFill="1" applyBorder="1" applyAlignment="1" applyProtection="1">
      <alignment horizontal="distributed" vertical="center"/>
      <protection locked="0"/>
    </xf>
    <xf numFmtId="176" fontId="11" fillId="0" borderId="66" xfId="1" applyNumberFormat="1" applyFont="1" applyFill="1" applyBorder="1" applyAlignment="1" applyProtection="1">
      <alignment horizontal="distributed"/>
      <protection locked="0"/>
    </xf>
    <xf numFmtId="176" fontId="16" fillId="0" borderId="67" xfId="1" applyNumberFormat="1" applyFont="1" applyFill="1" applyBorder="1" applyAlignment="1" applyProtection="1">
      <alignment horizontal="center"/>
      <protection locked="0"/>
    </xf>
    <xf numFmtId="176" fontId="71" fillId="0" borderId="53" xfId="1" applyNumberFormat="1" applyFont="1" applyFill="1" applyBorder="1" applyAlignment="1" applyProtection="1">
      <alignment horizontal="left"/>
    </xf>
    <xf numFmtId="179" fontId="3" fillId="0" borderId="0" xfId="1" applyNumberFormat="1" applyFont="1" applyFill="1" applyBorder="1" applyAlignment="1" applyProtection="1">
      <alignment horizontal="left"/>
    </xf>
    <xf numFmtId="176" fontId="2" fillId="0" borderId="2" xfId="1" applyNumberFormat="1" applyFont="1" applyFill="1" applyBorder="1" applyAlignment="1" applyProtection="1">
      <alignment horizontal="distributed" vertical="center"/>
      <protection locked="0"/>
    </xf>
    <xf numFmtId="176" fontId="11" fillId="0" borderId="46" xfId="1" applyNumberFormat="1" applyFont="1" applyFill="1" applyBorder="1" applyAlignment="1" applyProtection="1">
      <alignment horizontal="center" vertical="center"/>
      <protection locked="0"/>
    </xf>
    <xf numFmtId="176" fontId="12" fillId="0" borderId="35" xfId="1" applyNumberFormat="1" applyFont="1" applyFill="1" applyBorder="1" applyAlignment="1" applyProtection="1">
      <alignment horizontal="distributed" vertical="center"/>
      <protection locked="0"/>
    </xf>
    <xf numFmtId="176" fontId="31" fillId="0" borderId="33" xfId="1" applyNumberFormat="1" applyFont="1" applyFill="1" applyBorder="1" applyAlignment="1" applyProtection="1">
      <alignment horizontal="center" vertical="center" wrapText="1" shrinkToFit="1"/>
      <protection locked="0"/>
    </xf>
    <xf numFmtId="176" fontId="25" fillId="0" borderId="66" xfId="1" applyNumberFormat="1" applyFont="1" applyFill="1" applyBorder="1" applyAlignment="1" applyProtection="1">
      <alignment horizontal="distributed" vertical="center"/>
      <protection locked="0"/>
    </xf>
    <xf numFmtId="176" fontId="3" fillId="0" borderId="35" xfId="1" applyNumberFormat="1" applyFont="1" applyFill="1" applyBorder="1" applyAlignment="1" applyProtection="1">
      <alignment vertical="center" shrinkToFit="1"/>
      <protection locked="0"/>
    </xf>
    <xf numFmtId="176" fontId="2" fillId="0" borderId="40" xfId="1" applyNumberFormat="1" applyFont="1" applyFill="1" applyBorder="1" applyAlignment="1" applyProtection="1">
      <alignment horizontal="distributed" vertical="center" shrinkToFit="1"/>
      <protection locked="0"/>
    </xf>
    <xf numFmtId="176" fontId="3" fillId="0" borderId="40" xfId="1" applyNumberFormat="1" applyFont="1" applyFill="1" applyBorder="1" applyAlignment="1" applyProtection="1">
      <alignment horizontal="distributed" vertical="center" shrinkToFit="1"/>
      <protection locked="0"/>
    </xf>
    <xf numFmtId="176" fontId="31" fillId="0" borderId="67" xfId="1" applyNumberFormat="1" applyFont="1" applyFill="1" applyBorder="1" applyAlignment="1" applyProtection="1">
      <alignment horizontal="center" vertical="center" wrapText="1" shrinkToFit="1"/>
      <protection locked="0"/>
    </xf>
    <xf numFmtId="176" fontId="3" fillId="0" borderId="1" xfId="1" applyNumberFormat="1" applyFont="1" applyFill="1" applyBorder="1" applyAlignment="1" applyProtection="1">
      <alignment horizontal="center" vertical="center"/>
    </xf>
    <xf numFmtId="176" fontId="18" fillId="0" borderId="32" xfId="1" applyNumberFormat="1" applyFont="1" applyFill="1" applyBorder="1" applyAlignment="1" applyProtection="1">
      <alignment horizontal="center" vertical="center" wrapText="1"/>
    </xf>
    <xf numFmtId="176" fontId="12" fillId="0" borderId="39" xfId="1" applyNumberFormat="1" applyFont="1" applyFill="1" applyBorder="1" applyAlignment="1" applyProtection="1">
      <alignment horizontal="center" vertical="center"/>
    </xf>
    <xf numFmtId="176" fontId="72" fillId="0" borderId="2" xfId="1" applyNumberFormat="1" applyFont="1" applyFill="1" applyBorder="1" applyAlignment="1" applyProtection="1">
      <alignment horizontal="left"/>
    </xf>
    <xf numFmtId="176" fontId="72" fillId="0" borderId="53" xfId="1" applyNumberFormat="1" applyFont="1" applyFill="1" applyBorder="1" applyAlignment="1" applyProtection="1">
      <alignment horizontal="left"/>
    </xf>
    <xf numFmtId="176" fontId="11" fillId="0" borderId="33" xfId="1" applyNumberFormat="1" applyFont="1" applyFill="1" applyBorder="1" applyAlignment="1" applyProtection="1">
      <alignment horizontal="center" vertical="center"/>
      <protection locked="0"/>
    </xf>
    <xf numFmtId="176" fontId="13" fillId="0" borderId="104" xfId="1" applyNumberFormat="1" applyFont="1" applyFill="1" applyBorder="1" applyAlignment="1" applyProtection="1">
      <alignment horizontal="center" vertical="center" wrapText="1"/>
      <protection locked="0"/>
    </xf>
    <xf numFmtId="176" fontId="26" fillId="0" borderId="38" xfId="1" applyNumberFormat="1" applyFont="1" applyFill="1" applyBorder="1" applyAlignment="1" applyProtection="1">
      <alignment horizontal="center" vertical="center" wrapText="1"/>
      <protection locked="0"/>
    </xf>
    <xf numFmtId="176" fontId="71" fillId="0" borderId="52" xfId="1" applyNumberFormat="1" applyFont="1" applyBorder="1" applyAlignment="1" applyProtection="1">
      <alignment horizontal="right"/>
    </xf>
    <xf numFmtId="176" fontId="11" fillId="0" borderId="104" xfId="1" applyNumberFormat="1" applyFont="1" applyFill="1" applyBorder="1" applyAlignment="1" applyProtection="1">
      <alignment horizontal="center" vertical="center"/>
      <protection locked="0"/>
    </xf>
    <xf numFmtId="176" fontId="11" fillId="0" borderId="38" xfId="1" applyNumberFormat="1" applyFont="1" applyFill="1" applyBorder="1" applyAlignment="1" applyProtection="1">
      <alignment horizontal="center"/>
      <protection locked="0"/>
    </xf>
    <xf numFmtId="176" fontId="25" fillId="0" borderId="40" xfId="1" applyNumberFormat="1" applyFont="1" applyFill="1" applyBorder="1" applyAlignment="1" applyProtection="1">
      <alignment horizontal="distributed" vertical="center"/>
      <protection locked="0"/>
    </xf>
    <xf numFmtId="176" fontId="3" fillId="0" borderId="40" xfId="1" applyNumberFormat="1" applyFont="1" applyFill="1" applyBorder="1" applyAlignment="1" applyProtection="1">
      <alignment horizontal="centerContinuous" vertical="center" shrinkToFit="1"/>
      <protection locked="0"/>
    </xf>
    <xf numFmtId="176" fontId="11" fillId="0" borderId="59" xfId="1" applyNumberFormat="1" applyFont="1" applyFill="1" applyBorder="1" applyAlignment="1" applyProtection="1">
      <alignment horizontal="center" vertical="center"/>
      <protection locked="0"/>
    </xf>
    <xf numFmtId="176" fontId="18" fillId="0" borderId="66" xfId="1" applyNumberFormat="1" applyFont="1" applyFill="1" applyBorder="1" applyAlignment="1" applyProtection="1">
      <alignment horizontal="center" vertical="center" wrapText="1"/>
      <protection locked="0"/>
    </xf>
    <xf numFmtId="176" fontId="13" fillId="0" borderId="66" xfId="1" applyNumberFormat="1" applyFont="1" applyFill="1" applyBorder="1" applyAlignment="1" applyProtection="1">
      <alignment horizontal="center" vertical="center" wrapText="1"/>
      <protection locked="0"/>
    </xf>
    <xf numFmtId="176" fontId="74" fillId="0" borderId="30" xfId="1" applyNumberFormat="1" applyFont="1" applyFill="1" applyBorder="1" applyProtection="1"/>
    <xf numFmtId="176" fontId="71" fillId="0" borderId="2" xfId="1" applyNumberFormat="1" applyFont="1" applyFill="1" applyBorder="1" applyProtection="1"/>
    <xf numFmtId="0" fontId="69" fillId="0" borderId="0" xfId="2" applyFont="1" applyAlignment="1">
      <alignment horizontal="center" vertical="center"/>
    </xf>
    <xf numFmtId="0" fontId="69" fillId="0" borderId="0" xfId="2" applyFont="1" applyAlignment="1">
      <alignment horizontal="left" vertical="center"/>
    </xf>
    <xf numFmtId="0" fontId="68" fillId="0" borderId="0" xfId="2" applyFont="1" applyAlignment="1">
      <alignment horizontal="left" vertical="center"/>
    </xf>
    <xf numFmtId="20" fontId="70" fillId="0" borderId="0" xfId="2" applyNumberFormat="1" applyFont="1" applyAlignment="1">
      <alignment horizontal="left" vertical="center"/>
    </xf>
    <xf numFmtId="0" fontId="70" fillId="0" borderId="0" xfId="2" applyFont="1" applyAlignment="1">
      <alignment horizontal="left" vertical="center"/>
    </xf>
    <xf numFmtId="0" fontId="70" fillId="0" borderId="0" xfId="2" applyFont="1">
      <alignment vertical="center"/>
    </xf>
    <xf numFmtId="0" fontId="84" fillId="0" borderId="0" xfId="2" applyFont="1" applyAlignment="1">
      <alignment horizontal="left" vertical="center" wrapText="1"/>
    </xf>
    <xf numFmtId="0" fontId="70" fillId="0" borderId="0" xfId="2" applyFont="1" applyAlignment="1">
      <alignment horizontal="left" vertical="center" wrapText="1"/>
    </xf>
    <xf numFmtId="0" fontId="78" fillId="0" borderId="0" xfId="2" applyFont="1" applyAlignment="1">
      <alignment horizontal="left" vertical="center"/>
    </xf>
    <xf numFmtId="0" fontId="79" fillId="0" borderId="0" xfId="2" applyFont="1" applyAlignment="1">
      <alignment horizontal="center" vertical="center"/>
    </xf>
    <xf numFmtId="0" fontId="80" fillId="0" borderId="0" xfId="2" applyFont="1" applyAlignment="1">
      <alignment horizontal="left" vertical="center"/>
    </xf>
    <xf numFmtId="0" fontId="66" fillId="0" borderId="53" xfId="2" applyFont="1" applyBorder="1" applyAlignment="1">
      <alignment horizontal="left" vertical="center"/>
    </xf>
    <xf numFmtId="0" fontId="42" fillId="0" borderId="53" xfId="2" applyFont="1" applyBorder="1" applyAlignment="1">
      <alignment horizontal="right" vertical="center" indent="1"/>
    </xf>
    <xf numFmtId="0" fontId="42" fillId="0" borderId="32" xfId="2" applyFont="1" applyBorder="1" applyAlignment="1">
      <alignment horizontal="center" vertical="center"/>
    </xf>
    <xf numFmtId="0" fontId="42" fillId="0" borderId="78" xfId="2" applyFont="1" applyBorder="1" applyAlignment="1">
      <alignment horizontal="center" vertical="center"/>
    </xf>
    <xf numFmtId="0" fontId="44" fillId="0" borderId="25" xfId="2" applyFont="1" applyBorder="1" applyAlignment="1">
      <alignment horizontal="left" vertical="center"/>
    </xf>
    <xf numFmtId="0" fontId="44" fillId="0" borderId="0" xfId="2" applyFont="1" applyAlignment="1">
      <alignment horizontal="left" vertical="center"/>
    </xf>
    <xf numFmtId="179" fontId="64" fillId="0" borderId="81" xfId="2" applyNumberFormat="1" applyFont="1" applyBorder="1" applyAlignment="1">
      <alignment horizontal="center" vertical="center"/>
    </xf>
    <xf numFmtId="179" fontId="64" fillId="0" borderId="4" xfId="2" applyNumberFormat="1" applyFont="1" applyBorder="1" applyAlignment="1">
      <alignment horizontal="center" vertical="center"/>
    </xf>
    <xf numFmtId="179" fontId="64" fillId="0" borderId="82" xfId="2" applyNumberFormat="1" applyFont="1" applyBorder="1" applyAlignment="1">
      <alignment horizontal="center" vertical="center"/>
    </xf>
    <xf numFmtId="179" fontId="64" fillId="0" borderId="83" xfId="2" applyNumberFormat="1" applyFont="1" applyBorder="1" applyAlignment="1">
      <alignment horizontal="center" vertical="center"/>
    </xf>
    <xf numFmtId="179" fontId="64" fillId="0" borderId="84" xfId="2" applyNumberFormat="1" applyFont="1" applyBorder="1" applyAlignment="1">
      <alignment horizontal="center" vertical="center"/>
    </xf>
    <xf numFmtId="179" fontId="64" fillId="0" borderId="85" xfId="2" applyNumberFormat="1" applyFont="1" applyBorder="1" applyAlignment="1">
      <alignment horizontal="center" vertical="center"/>
    </xf>
    <xf numFmtId="0" fontId="45" fillId="0" borderId="7" xfId="2" applyFont="1" applyBorder="1" applyAlignment="1">
      <alignment horizontal="left" vertical="center"/>
    </xf>
    <xf numFmtId="0" fontId="45" fillId="0" borderId="0" xfId="2" applyFont="1" applyAlignment="1">
      <alignment horizontal="left" vertical="center"/>
    </xf>
    <xf numFmtId="0" fontId="45" fillId="0" borderId="86" xfId="2" applyFont="1" applyBorder="1" applyAlignment="1">
      <alignment horizontal="left" vertical="center"/>
    </xf>
    <xf numFmtId="0" fontId="45" fillId="0" borderId="87" xfId="2" applyFont="1" applyBorder="1" applyAlignment="1">
      <alignment horizontal="left" vertical="center"/>
    </xf>
    <xf numFmtId="0" fontId="45" fillId="0" borderId="12" xfId="2" applyFont="1" applyBorder="1" applyAlignment="1">
      <alignment horizontal="left" vertical="center"/>
    </xf>
    <xf numFmtId="0" fontId="45" fillId="0" borderId="79" xfId="2" applyFont="1" applyBorder="1" applyAlignment="1">
      <alignment horizontal="left" vertical="center"/>
    </xf>
    <xf numFmtId="0" fontId="45" fillId="0" borderId="80" xfId="2" applyFont="1" applyBorder="1" applyAlignment="1">
      <alignment horizontal="left" vertical="center"/>
    </xf>
    <xf numFmtId="179" fontId="64" fillId="0" borderId="93" xfId="2" applyNumberFormat="1" applyFont="1" applyBorder="1" applyAlignment="1">
      <alignment horizontal="center" vertical="center"/>
    </xf>
    <xf numFmtId="179" fontId="64" fillId="0" borderId="19" xfId="2" applyNumberFormat="1" applyFont="1" applyBorder="1" applyAlignment="1">
      <alignment horizontal="center" vertical="center"/>
    </xf>
    <xf numFmtId="179" fontId="64" fillId="0" borderId="94" xfId="2" applyNumberFormat="1" applyFont="1" applyBorder="1" applyAlignment="1">
      <alignment horizontal="center" vertical="center"/>
    </xf>
    <xf numFmtId="179" fontId="64" fillId="0" borderId="88" xfId="2" applyNumberFormat="1" applyFont="1" applyBorder="1" applyAlignment="1">
      <alignment horizontal="center" vertical="center"/>
    </xf>
    <xf numFmtId="179" fontId="64" fillId="0" borderId="89" xfId="2" applyNumberFormat="1" applyFont="1" applyBorder="1" applyAlignment="1">
      <alignment horizontal="center" vertical="center"/>
    </xf>
    <xf numFmtId="179" fontId="64" fillId="0" borderId="90" xfId="2" applyNumberFormat="1" applyFont="1" applyBorder="1" applyAlignment="1">
      <alignment horizontal="center" vertical="center"/>
    </xf>
    <xf numFmtId="0" fontId="45" fillId="0" borderId="5" xfId="2" applyFont="1" applyBorder="1" applyAlignment="1">
      <alignment horizontal="left" vertical="center"/>
    </xf>
    <xf numFmtId="179" fontId="64" fillId="0" borderId="22" xfId="2" applyNumberFormat="1" applyFont="1" applyBorder="1" applyAlignment="1">
      <alignment horizontal="center" vertical="center"/>
    </xf>
    <xf numFmtId="179" fontId="64" fillId="0" borderId="10" xfId="2" applyNumberFormat="1" applyFont="1" applyBorder="1" applyAlignment="1">
      <alignment horizontal="center" vertical="center"/>
    </xf>
    <xf numFmtId="179" fontId="64" fillId="0" borderId="91" xfId="2" applyNumberFormat="1" applyFont="1" applyBorder="1" applyAlignment="1">
      <alignment horizontal="center" vertical="center"/>
    </xf>
    <xf numFmtId="0" fontId="45" fillId="0" borderId="92" xfId="2" applyFont="1" applyBorder="1" applyAlignment="1">
      <alignment horizontal="left" vertical="center"/>
    </xf>
    <xf numFmtId="0" fontId="45" fillId="0" borderId="13" xfId="2" applyFont="1" applyBorder="1" applyAlignment="1">
      <alignment horizontal="left" vertical="center"/>
    </xf>
    <xf numFmtId="0" fontId="45" fillId="2" borderId="9" xfId="2" applyFont="1" applyFill="1" applyBorder="1" applyAlignment="1">
      <alignment horizontal="left" vertical="center"/>
    </xf>
    <xf numFmtId="0" fontId="45" fillId="2" borderId="10" xfId="2" applyFont="1" applyFill="1" applyBorder="1" applyAlignment="1">
      <alignment horizontal="left" vertical="center"/>
    </xf>
    <xf numFmtId="0" fontId="66" fillId="0" borderId="27" xfId="2" applyFont="1" applyBorder="1" applyAlignment="1">
      <alignment horizontal="center" vertical="center"/>
    </xf>
    <xf numFmtId="0" fontId="66" fillId="0" borderId="28" xfId="2" applyFont="1" applyBorder="1" applyAlignment="1">
      <alignment horizontal="center" vertical="center"/>
    </xf>
    <xf numFmtId="0" fontId="66" fillId="0" borderId="29" xfId="2" applyFont="1" applyBorder="1" applyAlignment="1">
      <alignment horizontal="center" vertical="center"/>
    </xf>
    <xf numFmtId="0" fontId="45" fillId="2" borderId="95" xfId="2" applyFont="1" applyFill="1" applyBorder="1" applyAlignment="1">
      <alignment horizontal="left" vertical="center"/>
    </xf>
    <xf numFmtId="0" fontId="45" fillId="2" borderId="89" xfId="2" applyFont="1" applyFill="1" applyBorder="1" applyAlignment="1">
      <alignment horizontal="left" vertical="center"/>
    </xf>
    <xf numFmtId="179" fontId="64" fillId="0" borderId="109" xfId="2" applyNumberFormat="1" applyFont="1" applyBorder="1" applyAlignment="1">
      <alignment horizontal="center" vertical="center"/>
    </xf>
    <xf numFmtId="179" fontId="64" fillId="0" borderId="110" xfId="2" applyNumberFormat="1" applyFont="1" applyBorder="1" applyAlignment="1">
      <alignment horizontal="center" vertical="center"/>
    </xf>
    <xf numFmtId="179" fontId="64" fillId="0" borderId="111" xfId="2" applyNumberFormat="1" applyFont="1" applyBorder="1" applyAlignment="1">
      <alignment horizontal="center" vertical="center"/>
    </xf>
    <xf numFmtId="176" fontId="3" fillId="0" borderId="27" xfId="1" applyNumberFormat="1" applyFont="1" applyFill="1" applyBorder="1" applyAlignment="1" applyProtection="1">
      <alignment horizontal="left" vertical="top" shrinkToFit="1"/>
    </xf>
    <xf numFmtId="176" fontId="3" fillId="0" borderId="28" xfId="1" applyNumberFormat="1" applyFont="1" applyFill="1" applyBorder="1" applyAlignment="1" applyProtection="1">
      <alignment horizontal="left" vertical="top" shrinkToFit="1"/>
    </xf>
    <xf numFmtId="176" fontId="4" fillId="0" borderId="0" xfId="1" applyNumberFormat="1" applyFont="1" applyFill="1" applyAlignment="1" applyProtection="1">
      <alignment horizontal="center" vertical="center"/>
    </xf>
    <xf numFmtId="176" fontId="74" fillId="0" borderId="2" xfId="1" applyNumberFormat="1" applyFont="1" applyFill="1" applyBorder="1" applyAlignment="1" applyProtection="1">
      <alignment horizontal="center" vertical="center"/>
      <protection locked="0"/>
    </xf>
    <xf numFmtId="176" fontId="77" fillId="0" borderId="2" xfId="1" applyNumberFormat="1" applyFont="1" applyFill="1" applyBorder="1" applyAlignment="1" applyProtection="1">
      <alignment vertical="center"/>
      <protection locked="0"/>
    </xf>
    <xf numFmtId="176" fontId="77" fillId="0" borderId="52" xfId="1" applyNumberFormat="1" applyFont="1" applyFill="1" applyBorder="1" applyAlignment="1" applyProtection="1">
      <alignment vertical="center"/>
      <protection locked="0"/>
    </xf>
    <xf numFmtId="176" fontId="1" fillId="0" borderId="27" xfId="1" applyNumberFormat="1" applyFont="1" applyFill="1" applyBorder="1" applyAlignment="1" applyProtection="1">
      <alignment horizontal="center" vertical="center"/>
    </xf>
    <xf numFmtId="176" fontId="1" fillId="0" borderId="29" xfId="1" applyNumberFormat="1" applyFont="1" applyFill="1" applyBorder="1" applyAlignment="1" applyProtection="1">
      <alignment horizontal="center" vertical="center"/>
    </xf>
    <xf numFmtId="176" fontId="1" fillId="0" borderId="58" xfId="1" applyNumberFormat="1" applyFont="1" applyFill="1" applyBorder="1" applyAlignment="1" applyProtection="1">
      <alignment horizontal="center" vertical="center"/>
    </xf>
    <xf numFmtId="176" fontId="5" fillId="0" borderId="28" xfId="1" applyNumberFormat="1" applyFont="1" applyFill="1" applyBorder="1" applyAlignment="1" applyProtection="1">
      <alignment horizontal="center" vertical="center" shrinkToFit="1"/>
      <protection locked="0"/>
    </xf>
    <xf numFmtId="176" fontId="5" fillId="0" borderId="29" xfId="1" applyNumberFormat="1" applyFont="1" applyFill="1" applyBorder="1" applyAlignment="1" applyProtection="1">
      <alignment horizontal="center" vertical="center" shrinkToFit="1"/>
      <protection locked="0"/>
    </xf>
    <xf numFmtId="176" fontId="3" fillId="0" borderId="1" xfId="1" applyNumberFormat="1" applyFont="1" applyFill="1" applyBorder="1" applyAlignment="1" applyProtection="1">
      <alignment horizontal="left" vertical="top"/>
    </xf>
    <xf numFmtId="176" fontId="3" fillId="0" borderId="2" xfId="1" applyNumberFormat="1" applyFont="1" applyFill="1" applyBorder="1" applyAlignment="1" applyProtection="1">
      <alignment horizontal="left" vertical="top"/>
    </xf>
    <xf numFmtId="177" fontId="4" fillId="0" borderId="2" xfId="1" applyNumberFormat="1" applyFont="1" applyFill="1" applyBorder="1" applyAlignment="1" applyProtection="1">
      <alignment horizontal="center" vertical="center"/>
      <protection locked="0"/>
    </xf>
    <xf numFmtId="177" fontId="4" fillId="0" borderId="52" xfId="1" applyNumberFormat="1" applyFont="1" applyFill="1" applyBorder="1" applyAlignment="1" applyProtection="1">
      <alignment horizontal="center" vertical="center"/>
      <protection locked="0"/>
    </xf>
    <xf numFmtId="177" fontId="4" fillId="0" borderId="53" xfId="1" applyNumberFormat="1" applyFont="1" applyFill="1" applyBorder="1" applyAlignment="1" applyProtection="1">
      <alignment horizontal="center" vertical="center"/>
      <protection locked="0"/>
    </xf>
    <xf numFmtId="177" fontId="4" fillId="0" borderId="54" xfId="1" applyNumberFormat="1" applyFont="1" applyFill="1" applyBorder="1" applyAlignment="1" applyProtection="1">
      <alignment horizontal="center" vertical="center"/>
      <protection locked="0"/>
    </xf>
    <xf numFmtId="176" fontId="7" fillId="0" borderId="27" xfId="1" applyNumberFormat="1" applyFont="1" applyFill="1" applyBorder="1" applyAlignment="1" applyProtection="1">
      <alignment horizontal="left" vertical="top" shrinkToFit="1"/>
    </xf>
    <xf numFmtId="176" fontId="7" fillId="0" borderId="28" xfId="1" applyNumberFormat="1" applyFont="1" applyFill="1" applyBorder="1" applyAlignment="1" applyProtection="1">
      <alignment horizontal="left" vertical="top" shrinkToFit="1"/>
    </xf>
    <xf numFmtId="176" fontId="1" fillId="0" borderId="28" xfId="1" applyNumberFormat="1" applyFont="1" applyFill="1" applyBorder="1" applyAlignment="1" applyProtection="1">
      <alignment horizontal="center" vertical="center"/>
    </xf>
    <xf numFmtId="176" fontId="5" fillId="0" borderId="28" xfId="1" applyNumberFormat="1" applyFont="1" applyFill="1" applyBorder="1" applyAlignment="1" applyProtection="1">
      <alignment horizontal="center" vertical="center"/>
    </xf>
    <xf numFmtId="176" fontId="5" fillId="0" borderId="28" xfId="1" applyNumberFormat="1" applyFont="1" applyFill="1" applyBorder="1" applyAlignment="1" applyProtection="1">
      <alignment horizontal="center" vertical="center" shrinkToFit="1"/>
    </xf>
    <xf numFmtId="176" fontId="5" fillId="0" borderId="25" xfId="1" applyNumberFormat="1" applyFont="1" applyFill="1" applyBorder="1" applyAlignment="1" applyProtection="1">
      <alignment horizontal="center"/>
      <protection locked="0"/>
    </xf>
    <xf numFmtId="176" fontId="5" fillId="0" borderId="53" xfId="1" applyNumberFormat="1" applyFont="1" applyFill="1" applyBorder="1" applyAlignment="1" applyProtection="1">
      <alignment horizontal="center"/>
      <protection locked="0"/>
    </xf>
    <xf numFmtId="176" fontId="5" fillId="0" borderId="54" xfId="1" applyNumberFormat="1" applyFont="1" applyFill="1" applyBorder="1" applyAlignment="1" applyProtection="1">
      <alignment horizontal="center"/>
      <protection locked="0"/>
    </xf>
    <xf numFmtId="176" fontId="4" fillId="0" borderId="0" xfId="1" applyNumberFormat="1" applyFont="1" applyAlignment="1" applyProtection="1">
      <alignment horizontal="center"/>
    </xf>
    <xf numFmtId="176" fontId="71" fillId="0" borderId="6" xfId="1" applyNumberFormat="1" applyFont="1" applyBorder="1" applyAlignment="1" applyProtection="1">
      <alignment horizontal="left"/>
    </xf>
    <xf numFmtId="0" fontId="71" fillId="0" borderId="0" xfId="0" applyFont="1" applyAlignment="1">
      <alignment horizontal="left"/>
    </xf>
    <xf numFmtId="0" fontId="71" fillId="0" borderId="8" xfId="0" applyFont="1" applyBorder="1" applyAlignment="1">
      <alignment horizontal="left"/>
    </xf>
    <xf numFmtId="177" fontId="4" fillId="0" borderId="2" xfId="1" applyNumberFormat="1" applyFont="1" applyBorder="1" applyAlignment="1" applyProtection="1">
      <alignment horizontal="center" vertical="center"/>
      <protection locked="0"/>
    </xf>
    <xf numFmtId="177" fontId="4" fillId="0" borderId="53" xfId="1" applyNumberFormat="1" applyFont="1" applyBorder="1" applyAlignment="1" applyProtection="1">
      <alignment horizontal="center" vertical="center"/>
      <protection locked="0"/>
    </xf>
    <xf numFmtId="176" fontId="28" fillId="0" borderId="28" xfId="1" applyNumberFormat="1" applyFont="1" applyBorder="1" applyAlignment="1" applyProtection="1">
      <alignment horizontal="center" vertical="center"/>
    </xf>
    <xf numFmtId="176" fontId="5" fillId="0" borderId="28" xfId="1" applyNumberFormat="1" applyFont="1" applyBorder="1" applyAlignment="1" applyProtection="1">
      <alignment horizontal="center" vertical="center" shrinkToFit="1"/>
      <protection locked="0"/>
    </xf>
    <xf numFmtId="176" fontId="5" fillId="0" borderId="28" xfId="1" applyNumberFormat="1" applyFont="1" applyBorder="1" applyAlignment="1" applyProtection="1">
      <alignment horizontal="center" vertical="center"/>
      <protection locked="0"/>
    </xf>
    <xf numFmtId="176" fontId="5" fillId="0" borderId="29" xfId="1" applyNumberFormat="1" applyFont="1" applyBorder="1" applyAlignment="1" applyProtection="1">
      <alignment horizontal="center" vertical="center"/>
      <protection locked="0"/>
    </xf>
    <xf numFmtId="176" fontId="5" fillId="0" borderId="28" xfId="1" applyNumberFormat="1" applyFont="1" applyBorder="1" applyAlignment="1" applyProtection="1">
      <alignment horizontal="center" vertical="center"/>
    </xf>
    <xf numFmtId="176" fontId="71" fillId="0" borderId="0" xfId="1" applyNumberFormat="1" applyFont="1" applyBorder="1" applyAlignment="1" applyProtection="1">
      <alignment horizontal="left"/>
    </xf>
    <xf numFmtId="176" fontId="71" fillId="0" borderId="8" xfId="1" applyNumberFormat="1" applyFont="1" applyBorder="1" applyAlignment="1" applyProtection="1">
      <alignment horizontal="left"/>
    </xf>
    <xf numFmtId="176" fontId="10" fillId="0" borderId="28" xfId="1" applyNumberFormat="1" applyFont="1" applyBorder="1" applyAlignment="1" applyProtection="1">
      <alignment horizontal="center" vertical="center"/>
    </xf>
    <xf numFmtId="176" fontId="5" fillId="0" borderId="25" xfId="1" applyNumberFormat="1" applyFont="1" applyBorder="1" applyAlignment="1" applyProtection="1">
      <alignment horizontal="center" vertical="center"/>
      <protection locked="0"/>
    </xf>
    <xf numFmtId="176" fontId="5" fillId="0" borderId="53" xfId="1" applyNumberFormat="1" applyFont="1" applyBorder="1" applyAlignment="1" applyProtection="1">
      <alignment horizontal="center" vertical="center"/>
      <protection locked="0"/>
    </xf>
    <xf numFmtId="176" fontId="5" fillId="0" borderId="54" xfId="1" applyNumberFormat="1" applyFont="1" applyBorder="1" applyAlignment="1" applyProtection="1">
      <alignment horizontal="center" vertical="center"/>
      <protection locked="0"/>
    </xf>
    <xf numFmtId="176" fontId="10" fillId="0" borderId="28" xfId="1" applyNumberFormat="1" applyFont="1" applyFill="1" applyBorder="1" applyAlignment="1" applyProtection="1">
      <alignment horizontal="center" vertical="center"/>
    </xf>
    <xf numFmtId="176" fontId="28" fillId="0" borderId="28" xfId="1" applyNumberFormat="1" applyFont="1" applyFill="1" applyBorder="1" applyAlignment="1" applyProtection="1">
      <alignment horizontal="center" vertical="center"/>
    </xf>
    <xf numFmtId="176" fontId="4" fillId="0" borderId="0" xfId="1" applyNumberFormat="1" applyFont="1" applyFill="1" applyAlignment="1" applyProtection="1">
      <alignment horizontal="center"/>
    </xf>
    <xf numFmtId="176" fontId="1" fillId="0" borderId="99" xfId="1" applyNumberFormat="1" applyFont="1" applyFill="1" applyBorder="1" applyAlignment="1" applyProtection="1">
      <alignment horizontal="center" vertical="center"/>
    </xf>
    <xf numFmtId="176" fontId="3" fillId="0" borderId="1" xfId="1" applyNumberFormat="1" applyFont="1" applyFill="1" applyBorder="1" applyAlignment="1" applyProtection="1">
      <alignment horizontal="center" vertical="center"/>
    </xf>
    <xf numFmtId="176" fontId="3" fillId="0" borderId="6" xfId="1" applyNumberFormat="1" applyFont="1" applyFill="1" applyBorder="1" applyAlignment="1" applyProtection="1">
      <alignment horizontal="center" vertical="center"/>
    </xf>
    <xf numFmtId="176" fontId="3" fillId="0" borderId="25" xfId="1" applyNumberFormat="1" applyFont="1" applyFill="1" applyBorder="1" applyAlignment="1" applyProtection="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34</xdr:row>
      <xdr:rowOff>60960</xdr:rowOff>
    </xdr:from>
    <xdr:to>
      <xdr:col>10</xdr:col>
      <xdr:colOff>2076450</xdr:colOff>
      <xdr:row>37</xdr:row>
      <xdr:rowOff>38100</xdr:rowOff>
    </xdr:to>
    <xdr:sp macro="" textlink="">
      <xdr:nvSpPr>
        <xdr:cNvPr id="2" name="正方形/長方形 1">
          <a:extLst>
            <a:ext uri="{FF2B5EF4-FFF2-40B4-BE49-F238E27FC236}">
              <a16:creationId xmlns="" xmlns:a16="http://schemas.microsoft.com/office/drawing/2014/main" id="{15AF50D8-0C35-49D3-A0D0-A8D4CDB68887}"/>
            </a:ext>
          </a:extLst>
        </xdr:cNvPr>
        <xdr:cNvSpPr>
          <a:spLocks noChangeArrowheads="1"/>
        </xdr:cNvSpPr>
      </xdr:nvSpPr>
      <xdr:spPr bwMode="auto">
        <a:xfrm>
          <a:off x="6686550" y="7753350"/>
          <a:ext cx="20764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22860</xdr:colOff>
      <xdr:row>26</xdr:row>
      <xdr:rowOff>22860</xdr:rowOff>
    </xdr:from>
    <xdr:to>
      <xdr:col>3</xdr:col>
      <xdr:colOff>590550</xdr:colOff>
      <xdr:row>27</xdr:row>
      <xdr:rowOff>114300</xdr:rowOff>
    </xdr:to>
    <xdr:pic>
      <xdr:nvPicPr>
        <xdr:cNvPr id="3" name="図 3">
          <a:extLst>
            <a:ext uri="{FF2B5EF4-FFF2-40B4-BE49-F238E27FC236}">
              <a16:creationId xmlns="" xmlns:a16="http://schemas.microsoft.com/office/drawing/2014/main" id="{E1C5D44E-C312-4273-B56A-70443C0E24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038850"/>
          <a:ext cx="1819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13</xdr:row>
      <xdr:rowOff>106524</xdr:rowOff>
    </xdr:from>
    <xdr:to>
      <xdr:col>8</xdr:col>
      <xdr:colOff>1198638</xdr:colOff>
      <xdr:row>13</xdr:row>
      <xdr:rowOff>133350</xdr:rowOff>
    </xdr:to>
    <xdr:cxnSp macro="">
      <xdr:nvCxnSpPr>
        <xdr:cNvPr id="4" name="直線コネクタ 3">
          <a:extLst>
            <a:ext uri="{FF2B5EF4-FFF2-40B4-BE49-F238E27FC236}">
              <a16:creationId xmlns="" xmlns:a16="http://schemas.microsoft.com/office/drawing/2014/main" id="{53149055-FEC8-4644-AD46-479C0F01D36B}"/>
            </a:ext>
          </a:extLst>
        </xdr:cNvPr>
        <xdr:cNvCxnSpPr/>
      </xdr:nvCxnSpPr>
      <xdr:spPr bwMode="auto">
        <a:xfrm flipV="1">
          <a:off x="190500" y="3228819"/>
          <a:ext cx="5593473" cy="24921"/>
        </a:xfrm>
        <a:prstGeom prst="line">
          <a:avLst/>
        </a:prstGeom>
        <a:ln>
          <a:prstDash val="sysDot"/>
          <a:headEnd type="none" w="med" len="med"/>
          <a:tailEnd type="none" w="med" len="med"/>
        </a:ln>
      </xdr:spPr>
      <xdr:style>
        <a:lnRef idx="2">
          <a:schemeClr val="dk1"/>
        </a:lnRef>
        <a:fillRef idx="0">
          <a:schemeClr val="dk1"/>
        </a:fillRef>
        <a:effectRef idx="1">
          <a:schemeClr val="dk1"/>
        </a:effectRef>
        <a:fontRef idx="minor">
          <a:schemeClr val="tx1"/>
        </a:fontRef>
      </xdr:style>
    </xdr:cxnSp>
    <xdr:clientData/>
  </xdr:twoCellAnchor>
  <xdr:oneCellAnchor>
    <xdr:from>
      <xdr:col>1</xdr:col>
      <xdr:colOff>361321</xdr:colOff>
      <xdr:row>0</xdr:row>
      <xdr:rowOff>244322</xdr:rowOff>
    </xdr:from>
    <xdr:ext cx="5772780" cy="1064110"/>
    <xdr:sp macro="" textlink="">
      <xdr:nvSpPr>
        <xdr:cNvPr id="5" name="正方形/長方形 4">
          <a:extLst>
            <a:ext uri="{FF2B5EF4-FFF2-40B4-BE49-F238E27FC236}">
              <a16:creationId xmlns="" xmlns:a16="http://schemas.microsoft.com/office/drawing/2014/main" id="{56C79ACD-1821-4597-931F-EE1FF3B3ADC2}"/>
            </a:ext>
          </a:extLst>
        </xdr:cNvPr>
        <xdr:cNvSpPr/>
      </xdr:nvSpPr>
      <xdr:spPr>
        <a:xfrm>
          <a:off x="527056" y="248132"/>
          <a:ext cx="5772780" cy="1064110"/>
        </a:xfrm>
        <a:prstGeom prst="rect">
          <a:avLst/>
        </a:prstGeom>
        <a:noFill/>
      </xdr:spPr>
      <xdr:txBody>
        <a:bodyPr wrap="square" lIns="91440" tIns="45720" rIns="91440" bIns="45720">
          <a:noAutofit/>
        </a:bodyPr>
        <a:lstStyle/>
        <a:p>
          <a:pPr algn="ct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折</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込</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広</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告</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部</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数</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表</a:t>
          </a:r>
        </a:p>
      </xdr:txBody>
    </xdr:sp>
    <xdr:clientData/>
  </xdr:oneCellAnchor>
  <xdr:twoCellAnchor editAs="oneCell">
    <xdr:from>
      <xdr:col>8</xdr:col>
      <xdr:colOff>289560</xdr:colOff>
      <xdr:row>27</xdr:row>
      <xdr:rowOff>53340</xdr:rowOff>
    </xdr:from>
    <xdr:to>
      <xdr:col>10</xdr:col>
      <xdr:colOff>57150</xdr:colOff>
      <xdr:row>32</xdr:row>
      <xdr:rowOff>19050</xdr:rowOff>
    </xdr:to>
    <xdr:pic>
      <xdr:nvPicPr>
        <xdr:cNvPr id="6" name="図 10">
          <a:extLst>
            <a:ext uri="{FF2B5EF4-FFF2-40B4-BE49-F238E27FC236}">
              <a16:creationId xmlns="" xmlns:a16="http://schemas.microsoft.com/office/drawing/2014/main" id="{FE51AA71-4750-4882-A47E-84D384D383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7275" y="6286500"/>
          <a:ext cx="18764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22860</xdr:colOff>
      <xdr:row>27</xdr:row>
      <xdr:rowOff>30480</xdr:rowOff>
    </xdr:from>
    <xdr:to>
      <xdr:col>10</xdr:col>
      <xdr:colOff>895350</xdr:colOff>
      <xdr:row>32</xdr:row>
      <xdr:rowOff>76200</xdr:rowOff>
    </xdr:to>
    <xdr:pic>
      <xdr:nvPicPr>
        <xdr:cNvPr id="7" name="図 1">
          <a:extLst>
            <a:ext uri="{FF2B5EF4-FFF2-40B4-BE49-F238E27FC236}">
              <a16:creationId xmlns="" xmlns:a16="http://schemas.microsoft.com/office/drawing/2014/main" id="{0E52DF85-BA2D-4C9A-83D6-3BFC600E0B7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05600" y="6257925"/>
          <a:ext cx="8763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857250</xdr:colOff>
      <xdr:row>28</xdr:row>
      <xdr:rowOff>135257</xdr:rowOff>
    </xdr:from>
    <xdr:ext cx="1564293" cy="550013"/>
    <xdr:sp macro="" textlink="">
      <xdr:nvSpPr>
        <xdr:cNvPr id="8" name="テキスト ボックス 7">
          <a:extLst>
            <a:ext uri="{FF2B5EF4-FFF2-40B4-BE49-F238E27FC236}">
              <a16:creationId xmlns="" xmlns:a16="http://schemas.microsoft.com/office/drawing/2014/main" id="{FC406213-3D84-48FD-A021-887420B20490}"/>
            </a:ext>
          </a:extLst>
        </xdr:cNvPr>
        <xdr:cNvSpPr txBox="1"/>
      </xdr:nvSpPr>
      <xdr:spPr>
        <a:xfrm>
          <a:off x="7539990" y="6570347"/>
          <a:ext cx="1564293" cy="550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t>左記ＱＲｺｰﾄﾞより</a:t>
          </a:r>
          <a:r>
            <a:rPr kumimoji="1" lang="en-US" altLang="ja-JP" sz="900" b="1"/>
            <a:t>HP</a:t>
          </a:r>
          <a:r>
            <a:rPr kumimoji="1" lang="ja-JP" altLang="en-US" sz="900" b="1"/>
            <a:t>折込部数表を</a:t>
          </a:r>
          <a:endParaRPr kumimoji="1" lang="en-US" altLang="ja-JP" sz="900" b="1"/>
        </a:p>
        <a:p>
          <a:r>
            <a:rPr kumimoji="1" lang="en-US" altLang="ja-JP" sz="900" b="1"/>
            <a:t>Excel</a:t>
          </a:r>
          <a:r>
            <a:rPr kumimoji="1" lang="ja-JP" altLang="en-US" sz="900" b="1"/>
            <a:t>でダウンロードできます。</a:t>
          </a:r>
        </a:p>
      </xdr:txBody>
    </xdr:sp>
    <xdr:clientData/>
  </xdr:oneCellAnchor>
  <xdr:twoCellAnchor editAs="oneCell">
    <xdr:from>
      <xdr:col>3</xdr:col>
      <xdr:colOff>579120</xdr:colOff>
      <xdr:row>26</xdr:row>
      <xdr:rowOff>68580</xdr:rowOff>
    </xdr:from>
    <xdr:to>
      <xdr:col>8</xdr:col>
      <xdr:colOff>666750</xdr:colOff>
      <xdr:row>27</xdr:row>
      <xdr:rowOff>57150</xdr:rowOff>
    </xdr:to>
    <xdr:pic>
      <xdr:nvPicPr>
        <xdr:cNvPr id="9" name="図 2">
          <a:extLst>
            <a:ext uri="{FF2B5EF4-FFF2-40B4-BE49-F238E27FC236}">
              <a16:creationId xmlns="" xmlns:a16="http://schemas.microsoft.com/office/drawing/2014/main" id="{1F8C5E15-9496-492C-8291-3B48715DF65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r="9573"/>
        <a:stretch>
          <a:fillRect/>
        </a:stretch>
      </xdr:blipFill>
      <xdr:spPr bwMode="auto">
        <a:xfrm>
          <a:off x="1990725" y="6086475"/>
          <a:ext cx="32575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0</xdr:colOff>
      <xdr:row>9</xdr:row>
      <xdr:rowOff>0</xdr:rowOff>
    </xdr:from>
    <xdr:to>
      <xdr:col>14</xdr:col>
      <xdr:colOff>57150</xdr:colOff>
      <xdr:row>9</xdr:row>
      <xdr:rowOff>19050</xdr:rowOff>
    </xdr:to>
    <xdr:sp macro="" textlink="">
      <xdr:nvSpPr>
        <xdr:cNvPr id="45498" name="Text Box 1">
          <a:extLst>
            <a:ext uri="{FF2B5EF4-FFF2-40B4-BE49-F238E27FC236}">
              <a16:creationId xmlns="" xmlns:a16="http://schemas.microsoft.com/office/drawing/2014/main" id="{BE1787B7-C123-7F6E-0C5C-6C190AA60FC1}"/>
            </a:ext>
          </a:extLst>
        </xdr:cNvPr>
        <xdr:cNvSpPr txBox="1">
          <a:spLocks noChangeArrowheads="1"/>
        </xdr:cNvSpPr>
      </xdr:nvSpPr>
      <xdr:spPr bwMode="auto">
        <a:xfrm>
          <a:off x="5242560" y="1897380"/>
          <a:ext cx="6096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9</xdr:row>
      <xdr:rowOff>0</xdr:rowOff>
    </xdr:from>
    <xdr:to>
      <xdr:col>14</xdr:col>
      <xdr:colOff>57150</xdr:colOff>
      <xdr:row>9</xdr:row>
      <xdr:rowOff>19050</xdr:rowOff>
    </xdr:to>
    <xdr:sp macro="" textlink="">
      <xdr:nvSpPr>
        <xdr:cNvPr id="45499" name="Text Box 1">
          <a:extLst>
            <a:ext uri="{FF2B5EF4-FFF2-40B4-BE49-F238E27FC236}">
              <a16:creationId xmlns="" xmlns:a16="http://schemas.microsoft.com/office/drawing/2014/main" id="{3118061C-F4B3-3694-9578-F5502574148F}"/>
            </a:ext>
          </a:extLst>
        </xdr:cNvPr>
        <xdr:cNvSpPr txBox="1">
          <a:spLocks noChangeArrowheads="1"/>
        </xdr:cNvSpPr>
      </xdr:nvSpPr>
      <xdr:spPr bwMode="auto">
        <a:xfrm>
          <a:off x="5242560" y="1897380"/>
          <a:ext cx="6096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381000</xdr:colOff>
      <xdr:row>34</xdr:row>
      <xdr:rowOff>15240</xdr:rowOff>
    </xdr:from>
    <xdr:to>
      <xdr:col>25</xdr:col>
      <xdr:colOff>323850</xdr:colOff>
      <xdr:row>35</xdr:row>
      <xdr:rowOff>57150</xdr:rowOff>
    </xdr:to>
    <xdr:pic>
      <xdr:nvPicPr>
        <xdr:cNvPr id="45500" name="図 4">
          <a:extLst>
            <a:ext uri="{FF2B5EF4-FFF2-40B4-BE49-F238E27FC236}">
              <a16:creationId xmlns="" xmlns:a16="http://schemas.microsoft.com/office/drawing/2014/main" id="{C29923C7-BB0E-0D0C-5F79-20FA1ECF4F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4860" y="6301740"/>
          <a:ext cx="12573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22</xdr:col>
      <xdr:colOff>381000</xdr:colOff>
      <xdr:row>37</xdr:row>
      <xdr:rowOff>38100</xdr:rowOff>
    </xdr:from>
    <xdr:to>
      <xdr:col>25</xdr:col>
      <xdr:colOff>323850</xdr:colOff>
      <xdr:row>38</xdr:row>
      <xdr:rowOff>76200</xdr:rowOff>
    </xdr:to>
    <xdr:pic>
      <xdr:nvPicPr>
        <xdr:cNvPr id="12798" name="図 2">
          <a:extLst>
            <a:ext uri="{FF2B5EF4-FFF2-40B4-BE49-F238E27FC236}">
              <a16:creationId xmlns="" xmlns:a16="http://schemas.microsoft.com/office/drawing/2014/main" id="{181DDF81-BF24-5A8F-4B24-9D21B033A1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1520" y="7078980"/>
          <a:ext cx="1242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22</xdr:col>
      <xdr:colOff>388620</xdr:colOff>
      <xdr:row>41</xdr:row>
      <xdr:rowOff>53340</xdr:rowOff>
    </xdr:from>
    <xdr:to>
      <xdr:col>25</xdr:col>
      <xdr:colOff>323850</xdr:colOff>
      <xdr:row>42</xdr:row>
      <xdr:rowOff>95250</xdr:rowOff>
    </xdr:to>
    <xdr:pic>
      <xdr:nvPicPr>
        <xdr:cNvPr id="8699" name="図 3">
          <a:extLst>
            <a:ext uri="{FF2B5EF4-FFF2-40B4-BE49-F238E27FC236}">
              <a16:creationId xmlns="" xmlns:a16="http://schemas.microsoft.com/office/drawing/2014/main" id="{A9B58569-3D4A-2D70-69F6-0DE8FA08B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 y="7437120"/>
          <a:ext cx="12344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22</xdr:col>
      <xdr:colOff>403860</xdr:colOff>
      <xdr:row>42</xdr:row>
      <xdr:rowOff>38100</xdr:rowOff>
    </xdr:from>
    <xdr:to>
      <xdr:col>25</xdr:col>
      <xdr:colOff>361950</xdr:colOff>
      <xdr:row>43</xdr:row>
      <xdr:rowOff>76200</xdr:rowOff>
    </xdr:to>
    <xdr:pic>
      <xdr:nvPicPr>
        <xdr:cNvPr id="13821" name="図 2">
          <a:extLst>
            <a:ext uri="{FF2B5EF4-FFF2-40B4-BE49-F238E27FC236}">
              <a16:creationId xmlns="" xmlns:a16="http://schemas.microsoft.com/office/drawing/2014/main" id="{FF7EF193-9209-C100-0BB0-A45B64F1A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4380" y="7452360"/>
          <a:ext cx="12573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22</xdr:col>
      <xdr:colOff>396240</xdr:colOff>
      <xdr:row>43</xdr:row>
      <xdr:rowOff>68580</xdr:rowOff>
    </xdr:from>
    <xdr:to>
      <xdr:col>25</xdr:col>
      <xdr:colOff>320040</xdr:colOff>
      <xdr:row>44</xdr:row>
      <xdr:rowOff>91440</xdr:rowOff>
    </xdr:to>
    <xdr:pic>
      <xdr:nvPicPr>
        <xdr:cNvPr id="11769" name="図 2">
          <a:extLst>
            <a:ext uri="{FF2B5EF4-FFF2-40B4-BE49-F238E27FC236}">
              <a16:creationId xmlns="" xmlns:a16="http://schemas.microsoft.com/office/drawing/2014/main" id="{6DC33608-F1A7-7CA4-B380-A184B411C6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7720" y="8023860"/>
          <a:ext cx="1242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40146</xdr:colOff>
      <xdr:row>1</xdr:row>
      <xdr:rowOff>94897</xdr:rowOff>
    </xdr:from>
    <xdr:to>
      <xdr:col>17</xdr:col>
      <xdr:colOff>2690</xdr:colOff>
      <xdr:row>4</xdr:row>
      <xdr:rowOff>16770</xdr:rowOff>
    </xdr:to>
    <xdr:sp macro="" textlink="">
      <xdr:nvSpPr>
        <xdr:cNvPr id="2" name="円/楕円 1">
          <a:extLst>
            <a:ext uri="{FF2B5EF4-FFF2-40B4-BE49-F238E27FC236}">
              <a16:creationId xmlns="" xmlns:a16="http://schemas.microsoft.com/office/drawing/2014/main" id="{2A818A23-055A-0911-EFB9-889DDF7187FB}"/>
            </a:ext>
          </a:extLst>
        </xdr:cNvPr>
        <xdr:cNvSpPr/>
      </xdr:nvSpPr>
      <xdr:spPr>
        <a:xfrm>
          <a:off x="6399036" y="333022"/>
          <a:ext cx="4054146" cy="545271"/>
        </a:xfrm>
        <a:prstGeom prst="ellipse">
          <a:avLst/>
        </a:prstGeom>
        <a:noFill/>
      </xdr:spPr>
      <xdr:style>
        <a:lnRef idx="2">
          <a:schemeClr val="accent5"/>
        </a:lnRef>
        <a:fillRef idx="1">
          <a:schemeClr val="lt1"/>
        </a:fillRef>
        <a:effectRef idx="0">
          <a:schemeClr val="accent5"/>
        </a:effectRef>
        <a:fontRef idx="minor">
          <a:schemeClr val="dk1"/>
        </a:fontRef>
      </xdr:style>
      <xdr:txBody>
        <a:bodyPr vertOverflow="clip" rtlCol="0" anchor="ctr"/>
        <a:lstStyle/>
        <a:p>
          <a:endParaRPr lang="ja-JP" altLang="en-US"/>
        </a:p>
      </xdr:txBody>
    </xdr:sp>
    <xdr:clientData/>
  </xdr:twoCellAnchor>
  <xdr:twoCellAnchor>
    <xdr:from>
      <xdr:col>0</xdr:col>
      <xdr:colOff>39646</xdr:colOff>
      <xdr:row>0</xdr:row>
      <xdr:rowOff>69143</xdr:rowOff>
    </xdr:from>
    <xdr:to>
      <xdr:col>9</xdr:col>
      <xdr:colOff>337572</xdr:colOff>
      <xdr:row>41</xdr:row>
      <xdr:rowOff>76772</xdr:rowOff>
    </xdr:to>
    <xdr:sp macro="" textlink="">
      <xdr:nvSpPr>
        <xdr:cNvPr id="3" name="角丸四角形 2">
          <a:extLst>
            <a:ext uri="{FF2B5EF4-FFF2-40B4-BE49-F238E27FC236}">
              <a16:creationId xmlns="" xmlns:a16="http://schemas.microsoft.com/office/drawing/2014/main" id="{0DE52AF4-8605-ACBA-FE88-AF226DDD3519}"/>
            </a:ext>
          </a:extLst>
        </xdr:cNvPr>
        <xdr:cNvSpPr/>
      </xdr:nvSpPr>
      <xdr:spPr>
        <a:xfrm>
          <a:off x="45361" y="88193"/>
          <a:ext cx="6102446" cy="7391402"/>
        </a:xfrm>
        <a:prstGeom prst="roundRect">
          <a:avLst>
            <a:gd name="adj" fmla="val 1105"/>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312420</xdr:colOff>
      <xdr:row>25</xdr:row>
      <xdr:rowOff>60960</xdr:rowOff>
    </xdr:from>
    <xdr:to>
      <xdr:col>8</xdr:col>
      <xdr:colOff>472440</xdr:colOff>
      <xdr:row>26</xdr:row>
      <xdr:rowOff>171450</xdr:rowOff>
    </xdr:to>
    <xdr:pic>
      <xdr:nvPicPr>
        <xdr:cNvPr id="2" name="図 1">
          <a:extLst>
            <a:ext uri="{FF2B5EF4-FFF2-40B4-BE49-F238E27FC236}">
              <a16:creationId xmlns="" xmlns:a16="http://schemas.microsoft.com/office/drawing/2014/main" id="{978F8555-A1ED-48E9-8FCC-8992371CA6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7210425"/>
          <a:ext cx="17526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9799</xdr:colOff>
      <xdr:row>3</xdr:row>
      <xdr:rowOff>15452</xdr:rowOff>
    </xdr:from>
    <xdr:to>
      <xdr:col>5</xdr:col>
      <xdr:colOff>1031871</xdr:colOff>
      <xdr:row>5</xdr:row>
      <xdr:rowOff>126</xdr:rowOff>
    </xdr:to>
    <xdr:cxnSp macro="">
      <xdr:nvCxnSpPr>
        <xdr:cNvPr id="3" name="直線コネクタ 2">
          <a:extLst>
            <a:ext uri="{FF2B5EF4-FFF2-40B4-BE49-F238E27FC236}">
              <a16:creationId xmlns="" xmlns:a16="http://schemas.microsoft.com/office/drawing/2014/main" id="{E7566575-2B0C-43CF-AD37-B981D5DE7538}"/>
            </a:ext>
          </a:extLst>
        </xdr:cNvPr>
        <xdr:cNvCxnSpPr/>
      </xdr:nvCxnSpPr>
      <xdr:spPr>
        <a:xfrm>
          <a:off x="11704" y="733637"/>
          <a:ext cx="5144492" cy="7047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121920</xdr:colOff>
      <xdr:row>38</xdr:row>
      <xdr:rowOff>45720</xdr:rowOff>
    </xdr:from>
    <xdr:to>
      <xdr:col>20</xdr:col>
      <xdr:colOff>438150</xdr:colOff>
      <xdr:row>39</xdr:row>
      <xdr:rowOff>57150</xdr:rowOff>
    </xdr:to>
    <xdr:pic>
      <xdr:nvPicPr>
        <xdr:cNvPr id="5630" name="図 1">
          <a:extLst>
            <a:ext uri="{FF2B5EF4-FFF2-40B4-BE49-F238E27FC236}">
              <a16:creationId xmlns="" xmlns:a16="http://schemas.microsoft.com/office/drawing/2014/main" id="{3D1FD296-60AD-BDA8-BB24-B623FEE7C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1080" y="7528560"/>
          <a:ext cx="114300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388620</xdr:colOff>
      <xdr:row>42</xdr:row>
      <xdr:rowOff>45720</xdr:rowOff>
    </xdr:from>
    <xdr:to>
      <xdr:col>25</xdr:col>
      <xdr:colOff>320040</xdr:colOff>
      <xdr:row>43</xdr:row>
      <xdr:rowOff>76200</xdr:rowOff>
    </xdr:to>
    <xdr:pic>
      <xdr:nvPicPr>
        <xdr:cNvPr id="27139" name="図 1">
          <a:extLst>
            <a:ext uri="{FF2B5EF4-FFF2-40B4-BE49-F238E27FC236}">
              <a16:creationId xmlns="" xmlns:a16="http://schemas.microsoft.com/office/drawing/2014/main" id="{FE65AC34-3016-541B-A9B1-FBE9BFB9B5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7437120"/>
          <a:ext cx="1242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29</xdr:row>
      <xdr:rowOff>0</xdr:rowOff>
    </xdr:from>
    <xdr:to>
      <xdr:col>10</xdr:col>
      <xdr:colOff>53340</xdr:colOff>
      <xdr:row>30</xdr:row>
      <xdr:rowOff>38100</xdr:rowOff>
    </xdr:to>
    <xdr:sp macro="" textlink="">
      <xdr:nvSpPr>
        <xdr:cNvPr id="46616" name="Text Box 1">
          <a:extLst>
            <a:ext uri="{FF2B5EF4-FFF2-40B4-BE49-F238E27FC236}">
              <a16:creationId xmlns="" xmlns:a16="http://schemas.microsoft.com/office/drawing/2014/main" id="{8C0EB4DC-DA14-B59C-F505-882D014382C9}"/>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53340</xdr:colOff>
      <xdr:row>30</xdr:row>
      <xdr:rowOff>38100</xdr:rowOff>
    </xdr:to>
    <xdr:sp macro="" textlink="">
      <xdr:nvSpPr>
        <xdr:cNvPr id="46617" name="Text Box 1">
          <a:extLst>
            <a:ext uri="{FF2B5EF4-FFF2-40B4-BE49-F238E27FC236}">
              <a16:creationId xmlns="" xmlns:a16="http://schemas.microsoft.com/office/drawing/2014/main" id="{E159C02A-A840-0645-3631-661FD0EA073F}"/>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30</xdr:row>
      <xdr:rowOff>0</xdr:rowOff>
    </xdr:from>
    <xdr:to>
      <xdr:col>10</xdr:col>
      <xdr:colOff>53340</xdr:colOff>
      <xdr:row>31</xdr:row>
      <xdr:rowOff>38100</xdr:rowOff>
    </xdr:to>
    <xdr:sp macro="" textlink="">
      <xdr:nvSpPr>
        <xdr:cNvPr id="46618" name="Text Box 1">
          <a:extLst>
            <a:ext uri="{FF2B5EF4-FFF2-40B4-BE49-F238E27FC236}">
              <a16:creationId xmlns="" xmlns:a16="http://schemas.microsoft.com/office/drawing/2014/main" id="{387D10D7-4E14-3A7B-8975-8410B7542915}"/>
            </a:ext>
          </a:extLst>
        </xdr:cNvPr>
        <xdr:cNvSpPr txBox="1">
          <a:spLocks noChangeArrowheads="1"/>
        </xdr:cNvSpPr>
      </xdr:nvSpPr>
      <xdr:spPr bwMode="auto">
        <a:xfrm>
          <a:off x="3543300" y="5966460"/>
          <a:ext cx="609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53340</xdr:colOff>
      <xdr:row>30</xdr:row>
      <xdr:rowOff>38100</xdr:rowOff>
    </xdr:to>
    <xdr:sp macro="" textlink="">
      <xdr:nvSpPr>
        <xdr:cNvPr id="46619" name="Text Box 1">
          <a:extLst>
            <a:ext uri="{FF2B5EF4-FFF2-40B4-BE49-F238E27FC236}">
              <a16:creationId xmlns="" xmlns:a16="http://schemas.microsoft.com/office/drawing/2014/main" id="{C7767D7C-CB65-8F51-8E69-86067BE207F2}"/>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30</xdr:row>
      <xdr:rowOff>0</xdr:rowOff>
    </xdr:from>
    <xdr:to>
      <xdr:col>10</xdr:col>
      <xdr:colOff>53340</xdr:colOff>
      <xdr:row>31</xdr:row>
      <xdr:rowOff>38100</xdr:rowOff>
    </xdr:to>
    <xdr:sp macro="" textlink="">
      <xdr:nvSpPr>
        <xdr:cNvPr id="46620" name="Text Box 1">
          <a:extLst>
            <a:ext uri="{FF2B5EF4-FFF2-40B4-BE49-F238E27FC236}">
              <a16:creationId xmlns="" xmlns:a16="http://schemas.microsoft.com/office/drawing/2014/main" id="{70FE5AE4-2F4E-D63F-EB88-8CC46DA6B967}"/>
            </a:ext>
          </a:extLst>
        </xdr:cNvPr>
        <xdr:cNvSpPr txBox="1">
          <a:spLocks noChangeArrowheads="1"/>
        </xdr:cNvSpPr>
      </xdr:nvSpPr>
      <xdr:spPr bwMode="auto">
        <a:xfrm>
          <a:off x="3543300" y="5966460"/>
          <a:ext cx="609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381000</xdr:colOff>
      <xdr:row>35</xdr:row>
      <xdr:rowOff>15240</xdr:rowOff>
    </xdr:from>
    <xdr:to>
      <xdr:col>26</xdr:col>
      <xdr:colOff>320040</xdr:colOff>
      <xdr:row>36</xdr:row>
      <xdr:rowOff>53340</xdr:rowOff>
    </xdr:to>
    <xdr:pic>
      <xdr:nvPicPr>
        <xdr:cNvPr id="46621" name="図 12">
          <a:extLst>
            <a:ext uri="{FF2B5EF4-FFF2-40B4-BE49-F238E27FC236}">
              <a16:creationId xmlns="" xmlns:a16="http://schemas.microsoft.com/office/drawing/2014/main" id="{32A16A4D-42C3-7FC6-AC1C-6FBDB9F60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8680" y="6758940"/>
          <a:ext cx="12420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57150</xdr:colOff>
      <xdr:row>4</xdr:row>
      <xdr:rowOff>76200</xdr:rowOff>
    </xdr:to>
    <xdr:sp macro="" textlink="">
      <xdr:nvSpPr>
        <xdr:cNvPr id="41459" name="Text Box 1">
          <a:extLst>
            <a:ext uri="{FF2B5EF4-FFF2-40B4-BE49-F238E27FC236}">
              <a16:creationId xmlns="" xmlns:a16="http://schemas.microsoft.com/office/drawing/2014/main" id="{95584EC4-1E2C-1507-BB64-E83AC0437A53}"/>
            </a:ext>
          </a:extLst>
        </xdr:cNvPr>
        <xdr:cNvSpPr txBox="1">
          <a:spLocks noChangeArrowheads="1"/>
        </xdr:cNvSpPr>
      </xdr:nvSpPr>
      <xdr:spPr bwMode="auto">
        <a:xfrm>
          <a:off x="3528060" y="883920"/>
          <a:ext cx="6096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388620</xdr:colOff>
      <xdr:row>38</xdr:row>
      <xdr:rowOff>38100</xdr:rowOff>
    </xdr:from>
    <xdr:to>
      <xdr:col>26</xdr:col>
      <xdr:colOff>342900</xdr:colOff>
      <xdr:row>39</xdr:row>
      <xdr:rowOff>57150</xdr:rowOff>
    </xdr:to>
    <xdr:pic>
      <xdr:nvPicPr>
        <xdr:cNvPr id="41460" name="図 5">
          <a:extLst>
            <a:ext uri="{FF2B5EF4-FFF2-40B4-BE49-F238E27FC236}">
              <a16:creationId xmlns="" xmlns:a16="http://schemas.microsoft.com/office/drawing/2014/main" id="{3220AA55-2E11-A544-4287-4EAC238398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95360" y="7132320"/>
          <a:ext cx="12573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23</xdr:col>
      <xdr:colOff>373380</xdr:colOff>
      <xdr:row>37</xdr:row>
      <xdr:rowOff>76200</xdr:rowOff>
    </xdr:from>
    <xdr:to>
      <xdr:col>26</xdr:col>
      <xdr:colOff>323850</xdr:colOff>
      <xdr:row>38</xdr:row>
      <xdr:rowOff>95250</xdr:rowOff>
    </xdr:to>
    <xdr:pic>
      <xdr:nvPicPr>
        <xdr:cNvPr id="10744" name="図 3">
          <a:extLst>
            <a:ext uri="{FF2B5EF4-FFF2-40B4-BE49-F238E27FC236}">
              <a16:creationId xmlns="" xmlns:a16="http://schemas.microsoft.com/office/drawing/2014/main" id="{C3406ED6-DDA9-B84D-E927-784C349E4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26780" y="7010400"/>
          <a:ext cx="12573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29</xdr:row>
      <xdr:rowOff>0</xdr:rowOff>
    </xdr:from>
    <xdr:to>
      <xdr:col>10</xdr:col>
      <xdr:colOff>57150</xdr:colOff>
      <xdr:row>30</xdr:row>
      <xdr:rowOff>19050</xdr:rowOff>
    </xdr:to>
    <xdr:sp macro="" textlink="">
      <xdr:nvSpPr>
        <xdr:cNvPr id="37649" name="Text Box 47">
          <a:extLst>
            <a:ext uri="{FF2B5EF4-FFF2-40B4-BE49-F238E27FC236}">
              <a16:creationId xmlns="" xmlns:a16="http://schemas.microsoft.com/office/drawing/2014/main" id="{5ACD1D4B-9F43-E105-6C29-76D5D45FF17B}"/>
            </a:ext>
          </a:extLst>
        </xdr:cNvPr>
        <xdr:cNvSpPr txBox="1">
          <a:spLocks noChangeArrowheads="1"/>
        </xdr:cNvSpPr>
      </xdr:nvSpPr>
      <xdr:spPr bwMode="auto">
        <a:xfrm>
          <a:off x="3550920" y="5654040"/>
          <a:ext cx="5334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57150</xdr:colOff>
      <xdr:row>30</xdr:row>
      <xdr:rowOff>57150</xdr:rowOff>
    </xdr:to>
    <xdr:sp macro="" textlink="">
      <xdr:nvSpPr>
        <xdr:cNvPr id="37650" name="Text Box 1">
          <a:extLst>
            <a:ext uri="{FF2B5EF4-FFF2-40B4-BE49-F238E27FC236}">
              <a16:creationId xmlns="" xmlns:a16="http://schemas.microsoft.com/office/drawing/2014/main" id="{761CC87D-DD36-6576-60CF-09158CA9ED32}"/>
            </a:ext>
          </a:extLst>
        </xdr:cNvPr>
        <xdr:cNvSpPr txBox="1">
          <a:spLocks noChangeArrowheads="1"/>
        </xdr:cNvSpPr>
      </xdr:nvSpPr>
      <xdr:spPr bwMode="auto">
        <a:xfrm>
          <a:off x="3550920" y="5654040"/>
          <a:ext cx="53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426720</xdr:colOff>
      <xdr:row>34</xdr:row>
      <xdr:rowOff>22860</xdr:rowOff>
    </xdr:from>
    <xdr:to>
      <xdr:col>26</xdr:col>
      <xdr:colOff>361950</xdr:colOff>
      <xdr:row>35</xdr:row>
      <xdr:rowOff>57150</xdr:rowOff>
    </xdr:to>
    <xdr:pic>
      <xdr:nvPicPr>
        <xdr:cNvPr id="37651" name="図 4">
          <a:extLst>
            <a:ext uri="{FF2B5EF4-FFF2-40B4-BE49-F238E27FC236}">
              <a16:creationId xmlns="" xmlns:a16="http://schemas.microsoft.com/office/drawing/2014/main" id="{69CC1EEB-62AA-8473-A5F2-84CB6AB6D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0600" y="6454140"/>
          <a:ext cx="124968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45"/>
  <sheetViews>
    <sheetView view="pageBreakPreview" topLeftCell="A14" zoomScaleNormal="100" zoomScaleSheetLayoutView="100" workbookViewId="0">
      <selection activeCell="B10" sqref="B10:I10"/>
    </sheetView>
  </sheetViews>
  <sheetFormatPr defaultColWidth="9" defaultRowHeight="17.25"/>
  <cols>
    <col min="1" max="1" width="2.375" style="1" customWidth="1"/>
    <col min="2" max="2" width="9" style="1" customWidth="1"/>
    <col min="3" max="3" width="9.125" style="1" customWidth="1"/>
    <col min="4" max="4" width="10.875" style="1" customWidth="1"/>
    <col min="5" max="7" width="9.125" style="1" customWidth="1"/>
    <col min="8" max="8" width="7.875" style="1" customWidth="1"/>
    <col min="9" max="9" width="22.125" style="1" customWidth="1"/>
    <col min="10" max="10" width="8.625" style="1" customWidth="1"/>
    <col min="11" max="11" width="41.125" style="1" customWidth="1"/>
    <col min="12" max="12" width="2" style="1" customWidth="1"/>
    <col min="13" max="18" width="10.375" style="1" customWidth="1"/>
    <col min="19" max="19" width="5.125" style="1" customWidth="1"/>
    <col min="20" max="20" width="19.125" style="1" customWidth="1"/>
    <col min="21" max="21" width="26.625" style="1" bestFit="1" customWidth="1"/>
    <col min="22" max="256" width="9" style="1"/>
    <col min="257" max="257" width="2.375" style="1" customWidth="1"/>
    <col min="258" max="258" width="9" style="1"/>
    <col min="259" max="259" width="9.125" style="1" customWidth="1"/>
    <col min="260" max="260" width="10.875" style="1" customWidth="1"/>
    <col min="261" max="263" width="9.125" style="1" customWidth="1"/>
    <col min="264" max="264" width="7.875" style="1" customWidth="1"/>
    <col min="265" max="265" width="22.125" style="1" customWidth="1"/>
    <col min="266" max="266" width="8.625" style="1" customWidth="1"/>
    <col min="267" max="267" width="41.125" style="1" customWidth="1"/>
    <col min="268" max="268" width="2" style="1" customWidth="1"/>
    <col min="269" max="274" width="10.375" style="1" customWidth="1"/>
    <col min="275" max="275" width="5.125" style="1" customWidth="1"/>
    <col min="276" max="276" width="19.125" style="1" customWidth="1"/>
    <col min="277" max="277" width="26.625" style="1" bestFit="1" customWidth="1"/>
    <col min="278" max="512" width="9" style="1"/>
    <col min="513" max="513" width="2.375" style="1" customWidth="1"/>
    <col min="514" max="514" width="9" style="1"/>
    <col min="515" max="515" width="9.125" style="1" customWidth="1"/>
    <col min="516" max="516" width="10.875" style="1" customWidth="1"/>
    <col min="517" max="519" width="9.125" style="1" customWidth="1"/>
    <col min="520" max="520" width="7.875" style="1" customWidth="1"/>
    <col min="521" max="521" width="22.125" style="1" customWidth="1"/>
    <col min="522" max="522" width="8.625" style="1" customWidth="1"/>
    <col min="523" max="523" width="41.125" style="1" customWidth="1"/>
    <col min="524" max="524" width="2" style="1" customWidth="1"/>
    <col min="525" max="530" width="10.375" style="1" customWidth="1"/>
    <col min="531" max="531" width="5.125" style="1" customWidth="1"/>
    <col min="532" max="532" width="19.125" style="1" customWidth="1"/>
    <col min="533" max="533" width="26.625" style="1" bestFit="1" customWidth="1"/>
    <col min="534" max="768" width="9" style="1"/>
    <col min="769" max="769" width="2.375" style="1" customWidth="1"/>
    <col min="770" max="770" width="9" style="1"/>
    <col min="771" max="771" width="9.125" style="1" customWidth="1"/>
    <col min="772" max="772" width="10.875" style="1" customWidth="1"/>
    <col min="773" max="775" width="9.125" style="1" customWidth="1"/>
    <col min="776" max="776" width="7.875" style="1" customWidth="1"/>
    <col min="777" max="777" width="22.125" style="1" customWidth="1"/>
    <col min="778" max="778" width="8.625" style="1" customWidth="1"/>
    <col min="779" max="779" width="41.125" style="1" customWidth="1"/>
    <col min="780" max="780" width="2" style="1" customWidth="1"/>
    <col min="781" max="786" width="10.375" style="1" customWidth="1"/>
    <col min="787" max="787" width="5.125" style="1" customWidth="1"/>
    <col min="788" max="788" width="19.125" style="1" customWidth="1"/>
    <col min="789" max="789" width="26.625" style="1" bestFit="1" customWidth="1"/>
    <col min="790" max="1024" width="9" style="1"/>
    <col min="1025" max="1025" width="2.375" style="1" customWidth="1"/>
    <col min="1026" max="1026" width="9" style="1"/>
    <col min="1027" max="1027" width="9.125" style="1" customWidth="1"/>
    <col min="1028" max="1028" width="10.875" style="1" customWidth="1"/>
    <col min="1029" max="1031" width="9.125" style="1" customWidth="1"/>
    <col min="1032" max="1032" width="7.875" style="1" customWidth="1"/>
    <col min="1033" max="1033" width="22.125" style="1" customWidth="1"/>
    <col min="1034" max="1034" width="8.625" style="1" customWidth="1"/>
    <col min="1035" max="1035" width="41.125" style="1" customWidth="1"/>
    <col min="1036" max="1036" width="2" style="1" customWidth="1"/>
    <col min="1037" max="1042" width="10.375" style="1" customWidth="1"/>
    <col min="1043" max="1043" width="5.125" style="1" customWidth="1"/>
    <col min="1044" max="1044" width="19.125" style="1" customWidth="1"/>
    <col min="1045" max="1045" width="26.625" style="1" bestFit="1" customWidth="1"/>
    <col min="1046" max="1280" width="9" style="1"/>
    <col min="1281" max="1281" width="2.375" style="1" customWidth="1"/>
    <col min="1282" max="1282" width="9" style="1"/>
    <col min="1283" max="1283" width="9.125" style="1" customWidth="1"/>
    <col min="1284" max="1284" width="10.875" style="1" customWidth="1"/>
    <col min="1285" max="1287" width="9.125" style="1" customWidth="1"/>
    <col min="1288" max="1288" width="7.875" style="1" customWidth="1"/>
    <col min="1289" max="1289" width="22.125" style="1" customWidth="1"/>
    <col min="1290" max="1290" width="8.625" style="1" customWidth="1"/>
    <col min="1291" max="1291" width="41.125" style="1" customWidth="1"/>
    <col min="1292" max="1292" width="2" style="1" customWidth="1"/>
    <col min="1293" max="1298" width="10.375" style="1" customWidth="1"/>
    <col min="1299" max="1299" width="5.125" style="1" customWidth="1"/>
    <col min="1300" max="1300" width="19.125" style="1" customWidth="1"/>
    <col min="1301" max="1301" width="26.625" style="1" bestFit="1" customWidth="1"/>
    <col min="1302" max="1536" width="9" style="1"/>
    <col min="1537" max="1537" width="2.375" style="1" customWidth="1"/>
    <col min="1538" max="1538" width="9" style="1"/>
    <col min="1539" max="1539" width="9.125" style="1" customWidth="1"/>
    <col min="1540" max="1540" width="10.875" style="1" customWidth="1"/>
    <col min="1541" max="1543" width="9.125" style="1" customWidth="1"/>
    <col min="1544" max="1544" width="7.875" style="1" customWidth="1"/>
    <col min="1545" max="1545" width="22.125" style="1" customWidth="1"/>
    <col min="1546" max="1546" width="8.625" style="1" customWidth="1"/>
    <col min="1547" max="1547" width="41.125" style="1" customWidth="1"/>
    <col min="1548" max="1548" width="2" style="1" customWidth="1"/>
    <col min="1549" max="1554" width="10.375" style="1" customWidth="1"/>
    <col min="1555" max="1555" width="5.125" style="1" customWidth="1"/>
    <col min="1556" max="1556" width="19.125" style="1" customWidth="1"/>
    <col min="1557" max="1557" width="26.625" style="1" bestFit="1" customWidth="1"/>
    <col min="1558" max="1792" width="9" style="1"/>
    <col min="1793" max="1793" width="2.375" style="1" customWidth="1"/>
    <col min="1794" max="1794" width="9" style="1"/>
    <col min="1795" max="1795" width="9.125" style="1" customWidth="1"/>
    <col min="1796" max="1796" width="10.875" style="1" customWidth="1"/>
    <col min="1797" max="1799" width="9.125" style="1" customWidth="1"/>
    <col min="1800" max="1800" width="7.875" style="1" customWidth="1"/>
    <col min="1801" max="1801" width="22.125" style="1" customWidth="1"/>
    <col min="1802" max="1802" width="8.625" style="1" customWidth="1"/>
    <col min="1803" max="1803" width="41.125" style="1" customWidth="1"/>
    <col min="1804" max="1804" width="2" style="1" customWidth="1"/>
    <col min="1805" max="1810" width="10.375" style="1" customWidth="1"/>
    <col min="1811" max="1811" width="5.125" style="1" customWidth="1"/>
    <col min="1812" max="1812" width="19.125" style="1" customWidth="1"/>
    <col min="1813" max="1813" width="26.625" style="1" bestFit="1" customWidth="1"/>
    <col min="1814" max="2048" width="9" style="1"/>
    <col min="2049" max="2049" width="2.375" style="1" customWidth="1"/>
    <col min="2050" max="2050" width="9" style="1"/>
    <col min="2051" max="2051" width="9.125" style="1" customWidth="1"/>
    <col min="2052" max="2052" width="10.875" style="1" customWidth="1"/>
    <col min="2053" max="2055" width="9.125" style="1" customWidth="1"/>
    <col min="2056" max="2056" width="7.875" style="1" customWidth="1"/>
    <col min="2057" max="2057" width="22.125" style="1" customWidth="1"/>
    <col min="2058" max="2058" width="8.625" style="1" customWidth="1"/>
    <col min="2059" max="2059" width="41.125" style="1" customWidth="1"/>
    <col min="2060" max="2060" width="2" style="1" customWidth="1"/>
    <col min="2061" max="2066" width="10.375" style="1" customWidth="1"/>
    <col min="2067" max="2067" width="5.125" style="1" customWidth="1"/>
    <col min="2068" max="2068" width="19.125" style="1" customWidth="1"/>
    <col min="2069" max="2069" width="26.625" style="1" bestFit="1" customWidth="1"/>
    <col min="2070" max="2304" width="9" style="1"/>
    <col min="2305" max="2305" width="2.375" style="1" customWidth="1"/>
    <col min="2306" max="2306" width="9" style="1"/>
    <col min="2307" max="2307" width="9.125" style="1" customWidth="1"/>
    <col min="2308" max="2308" width="10.875" style="1" customWidth="1"/>
    <col min="2309" max="2311" width="9.125" style="1" customWidth="1"/>
    <col min="2312" max="2312" width="7.875" style="1" customWidth="1"/>
    <col min="2313" max="2313" width="22.125" style="1" customWidth="1"/>
    <col min="2314" max="2314" width="8.625" style="1" customWidth="1"/>
    <col min="2315" max="2315" width="41.125" style="1" customWidth="1"/>
    <col min="2316" max="2316" width="2" style="1" customWidth="1"/>
    <col min="2317" max="2322" width="10.375" style="1" customWidth="1"/>
    <col min="2323" max="2323" width="5.125" style="1" customWidth="1"/>
    <col min="2324" max="2324" width="19.125" style="1" customWidth="1"/>
    <col min="2325" max="2325" width="26.625" style="1" bestFit="1" customWidth="1"/>
    <col min="2326" max="2560" width="9" style="1"/>
    <col min="2561" max="2561" width="2.375" style="1" customWidth="1"/>
    <col min="2562" max="2562" width="9" style="1"/>
    <col min="2563" max="2563" width="9.125" style="1" customWidth="1"/>
    <col min="2564" max="2564" width="10.875" style="1" customWidth="1"/>
    <col min="2565" max="2567" width="9.125" style="1" customWidth="1"/>
    <col min="2568" max="2568" width="7.875" style="1" customWidth="1"/>
    <col min="2569" max="2569" width="22.125" style="1" customWidth="1"/>
    <col min="2570" max="2570" width="8.625" style="1" customWidth="1"/>
    <col min="2571" max="2571" width="41.125" style="1" customWidth="1"/>
    <col min="2572" max="2572" width="2" style="1" customWidth="1"/>
    <col min="2573" max="2578" width="10.375" style="1" customWidth="1"/>
    <col min="2579" max="2579" width="5.125" style="1" customWidth="1"/>
    <col min="2580" max="2580" width="19.125" style="1" customWidth="1"/>
    <col min="2581" max="2581" width="26.625" style="1" bestFit="1" customWidth="1"/>
    <col min="2582" max="2816" width="9" style="1"/>
    <col min="2817" max="2817" width="2.375" style="1" customWidth="1"/>
    <col min="2818" max="2818" width="9" style="1"/>
    <col min="2819" max="2819" width="9.125" style="1" customWidth="1"/>
    <col min="2820" max="2820" width="10.875" style="1" customWidth="1"/>
    <col min="2821" max="2823" width="9.125" style="1" customWidth="1"/>
    <col min="2824" max="2824" width="7.875" style="1" customWidth="1"/>
    <col min="2825" max="2825" width="22.125" style="1" customWidth="1"/>
    <col min="2826" max="2826" width="8.625" style="1" customWidth="1"/>
    <col min="2827" max="2827" width="41.125" style="1" customWidth="1"/>
    <col min="2828" max="2828" width="2" style="1" customWidth="1"/>
    <col min="2829" max="2834" width="10.375" style="1" customWidth="1"/>
    <col min="2835" max="2835" width="5.125" style="1" customWidth="1"/>
    <col min="2836" max="2836" width="19.125" style="1" customWidth="1"/>
    <col min="2837" max="2837" width="26.625" style="1" bestFit="1" customWidth="1"/>
    <col min="2838" max="3072" width="9" style="1"/>
    <col min="3073" max="3073" width="2.375" style="1" customWidth="1"/>
    <col min="3074" max="3074" width="9" style="1"/>
    <col min="3075" max="3075" width="9.125" style="1" customWidth="1"/>
    <col min="3076" max="3076" width="10.875" style="1" customWidth="1"/>
    <col min="3077" max="3079" width="9.125" style="1" customWidth="1"/>
    <col min="3080" max="3080" width="7.875" style="1" customWidth="1"/>
    <col min="3081" max="3081" width="22.125" style="1" customWidth="1"/>
    <col min="3082" max="3082" width="8.625" style="1" customWidth="1"/>
    <col min="3083" max="3083" width="41.125" style="1" customWidth="1"/>
    <col min="3084" max="3084" width="2" style="1" customWidth="1"/>
    <col min="3085" max="3090" width="10.375" style="1" customWidth="1"/>
    <col min="3091" max="3091" width="5.125" style="1" customWidth="1"/>
    <col min="3092" max="3092" width="19.125" style="1" customWidth="1"/>
    <col min="3093" max="3093" width="26.625" style="1" bestFit="1" customWidth="1"/>
    <col min="3094" max="3328" width="9" style="1"/>
    <col min="3329" max="3329" width="2.375" style="1" customWidth="1"/>
    <col min="3330" max="3330" width="9" style="1"/>
    <col min="3331" max="3331" width="9.125" style="1" customWidth="1"/>
    <col min="3332" max="3332" width="10.875" style="1" customWidth="1"/>
    <col min="3333" max="3335" width="9.125" style="1" customWidth="1"/>
    <col min="3336" max="3336" width="7.875" style="1" customWidth="1"/>
    <col min="3337" max="3337" width="22.125" style="1" customWidth="1"/>
    <col min="3338" max="3338" width="8.625" style="1" customWidth="1"/>
    <col min="3339" max="3339" width="41.125" style="1" customWidth="1"/>
    <col min="3340" max="3340" width="2" style="1" customWidth="1"/>
    <col min="3341" max="3346" width="10.375" style="1" customWidth="1"/>
    <col min="3347" max="3347" width="5.125" style="1" customWidth="1"/>
    <col min="3348" max="3348" width="19.125" style="1" customWidth="1"/>
    <col min="3349" max="3349" width="26.625" style="1" bestFit="1" customWidth="1"/>
    <col min="3350" max="3584" width="9" style="1"/>
    <col min="3585" max="3585" width="2.375" style="1" customWidth="1"/>
    <col min="3586" max="3586" width="9" style="1"/>
    <col min="3587" max="3587" width="9.125" style="1" customWidth="1"/>
    <col min="3588" max="3588" width="10.875" style="1" customWidth="1"/>
    <col min="3589" max="3591" width="9.125" style="1" customWidth="1"/>
    <col min="3592" max="3592" width="7.875" style="1" customWidth="1"/>
    <col min="3593" max="3593" width="22.125" style="1" customWidth="1"/>
    <col min="3594" max="3594" width="8.625" style="1" customWidth="1"/>
    <col min="3595" max="3595" width="41.125" style="1" customWidth="1"/>
    <col min="3596" max="3596" width="2" style="1" customWidth="1"/>
    <col min="3597" max="3602" width="10.375" style="1" customWidth="1"/>
    <col min="3603" max="3603" width="5.125" style="1" customWidth="1"/>
    <col min="3604" max="3604" width="19.125" style="1" customWidth="1"/>
    <col min="3605" max="3605" width="26.625" style="1" bestFit="1" customWidth="1"/>
    <col min="3606" max="3840" width="9" style="1"/>
    <col min="3841" max="3841" width="2.375" style="1" customWidth="1"/>
    <col min="3842" max="3842" width="9" style="1"/>
    <col min="3843" max="3843" width="9.125" style="1" customWidth="1"/>
    <col min="3844" max="3844" width="10.875" style="1" customWidth="1"/>
    <col min="3845" max="3847" width="9.125" style="1" customWidth="1"/>
    <col min="3848" max="3848" width="7.875" style="1" customWidth="1"/>
    <col min="3849" max="3849" width="22.125" style="1" customWidth="1"/>
    <col min="3850" max="3850" width="8.625" style="1" customWidth="1"/>
    <col min="3851" max="3851" width="41.125" style="1" customWidth="1"/>
    <col min="3852" max="3852" width="2" style="1" customWidth="1"/>
    <col min="3853" max="3858" width="10.375" style="1" customWidth="1"/>
    <col min="3859" max="3859" width="5.125" style="1" customWidth="1"/>
    <col min="3860" max="3860" width="19.125" style="1" customWidth="1"/>
    <col min="3861" max="3861" width="26.625" style="1" bestFit="1" customWidth="1"/>
    <col min="3862" max="4096" width="9" style="1"/>
    <col min="4097" max="4097" width="2.375" style="1" customWidth="1"/>
    <col min="4098" max="4098" width="9" style="1"/>
    <col min="4099" max="4099" width="9.125" style="1" customWidth="1"/>
    <col min="4100" max="4100" width="10.875" style="1" customWidth="1"/>
    <col min="4101" max="4103" width="9.125" style="1" customWidth="1"/>
    <col min="4104" max="4104" width="7.875" style="1" customWidth="1"/>
    <col min="4105" max="4105" width="22.125" style="1" customWidth="1"/>
    <col min="4106" max="4106" width="8.625" style="1" customWidth="1"/>
    <col min="4107" max="4107" width="41.125" style="1" customWidth="1"/>
    <col min="4108" max="4108" width="2" style="1" customWidth="1"/>
    <col min="4109" max="4114" width="10.375" style="1" customWidth="1"/>
    <col min="4115" max="4115" width="5.125" style="1" customWidth="1"/>
    <col min="4116" max="4116" width="19.125" style="1" customWidth="1"/>
    <col min="4117" max="4117" width="26.625" style="1" bestFit="1" customWidth="1"/>
    <col min="4118" max="4352" width="9" style="1"/>
    <col min="4353" max="4353" width="2.375" style="1" customWidth="1"/>
    <col min="4354" max="4354" width="9" style="1"/>
    <col min="4355" max="4355" width="9.125" style="1" customWidth="1"/>
    <col min="4356" max="4356" width="10.875" style="1" customWidth="1"/>
    <col min="4357" max="4359" width="9.125" style="1" customWidth="1"/>
    <col min="4360" max="4360" width="7.875" style="1" customWidth="1"/>
    <col min="4361" max="4361" width="22.125" style="1" customWidth="1"/>
    <col min="4362" max="4362" width="8.625" style="1" customWidth="1"/>
    <col min="4363" max="4363" width="41.125" style="1" customWidth="1"/>
    <col min="4364" max="4364" width="2" style="1" customWidth="1"/>
    <col min="4365" max="4370" width="10.375" style="1" customWidth="1"/>
    <col min="4371" max="4371" width="5.125" style="1" customWidth="1"/>
    <col min="4372" max="4372" width="19.125" style="1" customWidth="1"/>
    <col min="4373" max="4373" width="26.625" style="1" bestFit="1" customWidth="1"/>
    <col min="4374" max="4608" width="9" style="1"/>
    <col min="4609" max="4609" width="2.375" style="1" customWidth="1"/>
    <col min="4610" max="4610" width="9" style="1"/>
    <col min="4611" max="4611" width="9.125" style="1" customWidth="1"/>
    <col min="4612" max="4612" width="10.875" style="1" customWidth="1"/>
    <col min="4613" max="4615" width="9.125" style="1" customWidth="1"/>
    <col min="4616" max="4616" width="7.875" style="1" customWidth="1"/>
    <col min="4617" max="4617" width="22.125" style="1" customWidth="1"/>
    <col min="4618" max="4618" width="8.625" style="1" customWidth="1"/>
    <col min="4619" max="4619" width="41.125" style="1" customWidth="1"/>
    <col min="4620" max="4620" width="2" style="1" customWidth="1"/>
    <col min="4621" max="4626" width="10.375" style="1" customWidth="1"/>
    <col min="4627" max="4627" width="5.125" style="1" customWidth="1"/>
    <col min="4628" max="4628" width="19.125" style="1" customWidth="1"/>
    <col min="4629" max="4629" width="26.625" style="1" bestFit="1" customWidth="1"/>
    <col min="4630" max="4864" width="9" style="1"/>
    <col min="4865" max="4865" width="2.375" style="1" customWidth="1"/>
    <col min="4866" max="4866" width="9" style="1"/>
    <col min="4867" max="4867" width="9.125" style="1" customWidth="1"/>
    <col min="4868" max="4868" width="10.875" style="1" customWidth="1"/>
    <col min="4869" max="4871" width="9.125" style="1" customWidth="1"/>
    <col min="4872" max="4872" width="7.875" style="1" customWidth="1"/>
    <col min="4873" max="4873" width="22.125" style="1" customWidth="1"/>
    <col min="4874" max="4874" width="8.625" style="1" customWidth="1"/>
    <col min="4875" max="4875" width="41.125" style="1" customWidth="1"/>
    <col min="4876" max="4876" width="2" style="1" customWidth="1"/>
    <col min="4877" max="4882" width="10.375" style="1" customWidth="1"/>
    <col min="4883" max="4883" width="5.125" style="1" customWidth="1"/>
    <col min="4884" max="4884" width="19.125" style="1" customWidth="1"/>
    <col min="4885" max="4885" width="26.625" style="1" bestFit="1" customWidth="1"/>
    <col min="4886" max="5120" width="9" style="1"/>
    <col min="5121" max="5121" width="2.375" style="1" customWidth="1"/>
    <col min="5122" max="5122" width="9" style="1"/>
    <col min="5123" max="5123" width="9.125" style="1" customWidth="1"/>
    <col min="5124" max="5124" width="10.875" style="1" customWidth="1"/>
    <col min="5125" max="5127" width="9.125" style="1" customWidth="1"/>
    <col min="5128" max="5128" width="7.875" style="1" customWidth="1"/>
    <col min="5129" max="5129" width="22.125" style="1" customWidth="1"/>
    <col min="5130" max="5130" width="8.625" style="1" customWidth="1"/>
    <col min="5131" max="5131" width="41.125" style="1" customWidth="1"/>
    <col min="5132" max="5132" width="2" style="1" customWidth="1"/>
    <col min="5133" max="5138" width="10.375" style="1" customWidth="1"/>
    <col min="5139" max="5139" width="5.125" style="1" customWidth="1"/>
    <col min="5140" max="5140" width="19.125" style="1" customWidth="1"/>
    <col min="5141" max="5141" width="26.625" style="1" bestFit="1" customWidth="1"/>
    <col min="5142" max="5376" width="9" style="1"/>
    <col min="5377" max="5377" width="2.375" style="1" customWidth="1"/>
    <col min="5378" max="5378" width="9" style="1"/>
    <col min="5379" max="5379" width="9.125" style="1" customWidth="1"/>
    <col min="5380" max="5380" width="10.875" style="1" customWidth="1"/>
    <col min="5381" max="5383" width="9.125" style="1" customWidth="1"/>
    <col min="5384" max="5384" width="7.875" style="1" customWidth="1"/>
    <col min="5385" max="5385" width="22.125" style="1" customWidth="1"/>
    <col min="5386" max="5386" width="8.625" style="1" customWidth="1"/>
    <col min="5387" max="5387" width="41.125" style="1" customWidth="1"/>
    <col min="5388" max="5388" width="2" style="1" customWidth="1"/>
    <col min="5389" max="5394" width="10.375" style="1" customWidth="1"/>
    <col min="5395" max="5395" width="5.125" style="1" customWidth="1"/>
    <col min="5396" max="5396" width="19.125" style="1" customWidth="1"/>
    <col min="5397" max="5397" width="26.625" style="1" bestFit="1" customWidth="1"/>
    <col min="5398" max="5632" width="9" style="1"/>
    <col min="5633" max="5633" width="2.375" style="1" customWidth="1"/>
    <col min="5634" max="5634" width="9" style="1"/>
    <col min="5635" max="5635" width="9.125" style="1" customWidth="1"/>
    <col min="5636" max="5636" width="10.875" style="1" customWidth="1"/>
    <col min="5637" max="5639" width="9.125" style="1" customWidth="1"/>
    <col min="5640" max="5640" width="7.875" style="1" customWidth="1"/>
    <col min="5641" max="5641" width="22.125" style="1" customWidth="1"/>
    <col min="5642" max="5642" width="8.625" style="1" customWidth="1"/>
    <col min="5643" max="5643" width="41.125" style="1" customWidth="1"/>
    <col min="5644" max="5644" width="2" style="1" customWidth="1"/>
    <col min="5645" max="5650" width="10.375" style="1" customWidth="1"/>
    <col min="5651" max="5651" width="5.125" style="1" customWidth="1"/>
    <col min="5652" max="5652" width="19.125" style="1" customWidth="1"/>
    <col min="5653" max="5653" width="26.625" style="1" bestFit="1" customWidth="1"/>
    <col min="5654" max="5888" width="9" style="1"/>
    <col min="5889" max="5889" width="2.375" style="1" customWidth="1"/>
    <col min="5890" max="5890" width="9" style="1"/>
    <col min="5891" max="5891" width="9.125" style="1" customWidth="1"/>
    <col min="5892" max="5892" width="10.875" style="1" customWidth="1"/>
    <col min="5893" max="5895" width="9.125" style="1" customWidth="1"/>
    <col min="5896" max="5896" width="7.875" style="1" customWidth="1"/>
    <col min="5897" max="5897" width="22.125" style="1" customWidth="1"/>
    <col min="5898" max="5898" width="8.625" style="1" customWidth="1"/>
    <col min="5899" max="5899" width="41.125" style="1" customWidth="1"/>
    <col min="5900" max="5900" width="2" style="1" customWidth="1"/>
    <col min="5901" max="5906" width="10.375" style="1" customWidth="1"/>
    <col min="5907" max="5907" width="5.125" style="1" customWidth="1"/>
    <col min="5908" max="5908" width="19.125" style="1" customWidth="1"/>
    <col min="5909" max="5909" width="26.625" style="1" bestFit="1" customWidth="1"/>
    <col min="5910" max="6144" width="9" style="1"/>
    <col min="6145" max="6145" width="2.375" style="1" customWidth="1"/>
    <col min="6146" max="6146" width="9" style="1"/>
    <col min="6147" max="6147" width="9.125" style="1" customWidth="1"/>
    <col min="6148" max="6148" width="10.875" style="1" customWidth="1"/>
    <col min="6149" max="6151" width="9.125" style="1" customWidth="1"/>
    <col min="6152" max="6152" width="7.875" style="1" customWidth="1"/>
    <col min="6153" max="6153" width="22.125" style="1" customWidth="1"/>
    <col min="6154" max="6154" width="8.625" style="1" customWidth="1"/>
    <col min="6155" max="6155" width="41.125" style="1" customWidth="1"/>
    <col min="6156" max="6156" width="2" style="1" customWidth="1"/>
    <col min="6157" max="6162" width="10.375" style="1" customWidth="1"/>
    <col min="6163" max="6163" width="5.125" style="1" customWidth="1"/>
    <col min="6164" max="6164" width="19.125" style="1" customWidth="1"/>
    <col min="6165" max="6165" width="26.625" style="1" bestFit="1" customWidth="1"/>
    <col min="6166" max="6400" width="9" style="1"/>
    <col min="6401" max="6401" width="2.375" style="1" customWidth="1"/>
    <col min="6402" max="6402" width="9" style="1"/>
    <col min="6403" max="6403" width="9.125" style="1" customWidth="1"/>
    <col min="6404" max="6404" width="10.875" style="1" customWidth="1"/>
    <col min="6405" max="6407" width="9.125" style="1" customWidth="1"/>
    <col min="6408" max="6408" width="7.875" style="1" customWidth="1"/>
    <col min="6409" max="6409" width="22.125" style="1" customWidth="1"/>
    <col min="6410" max="6410" width="8.625" style="1" customWidth="1"/>
    <col min="6411" max="6411" width="41.125" style="1" customWidth="1"/>
    <col min="6412" max="6412" width="2" style="1" customWidth="1"/>
    <col min="6413" max="6418" width="10.375" style="1" customWidth="1"/>
    <col min="6419" max="6419" width="5.125" style="1" customWidth="1"/>
    <col min="6420" max="6420" width="19.125" style="1" customWidth="1"/>
    <col min="6421" max="6421" width="26.625" style="1" bestFit="1" customWidth="1"/>
    <col min="6422" max="6656" width="9" style="1"/>
    <col min="6657" max="6657" width="2.375" style="1" customWidth="1"/>
    <col min="6658" max="6658" width="9" style="1"/>
    <col min="6659" max="6659" width="9.125" style="1" customWidth="1"/>
    <col min="6660" max="6660" width="10.875" style="1" customWidth="1"/>
    <col min="6661" max="6663" width="9.125" style="1" customWidth="1"/>
    <col min="6664" max="6664" width="7.875" style="1" customWidth="1"/>
    <col min="6665" max="6665" width="22.125" style="1" customWidth="1"/>
    <col min="6666" max="6666" width="8.625" style="1" customWidth="1"/>
    <col min="6667" max="6667" width="41.125" style="1" customWidth="1"/>
    <col min="6668" max="6668" width="2" style="1" customWidth="1"/>
    <col min="6669" max="6674" width="10.375" style="1" customWidth="1"/>
    <col min="6675" max="6675" width="5.125" style="1" customWidth="1"/>
    <col min="6676" max="6676" width="19.125" style="1" customWidth="1"/>
    <col min="6677" max="6677" width="26.625" style="1" bestFit="1" customWidth="1"/>
    <col min="6678" max="6912" width="9" style="1"/>
    <col min="6913" max="6913" width="2.375" style="1" customWidth="1"/>
    <col min="6914" max="6914" width="9" style="1"/>
    <col min="6915" max="6915" width="9.125" style="1" customWidth="1"/>
    <col min="6916" max="6916" width="10.875" style="1" customWidth="1"/>
    <col min="6917" max="6919" width="9.125" style="1" customWidth="1"/>
    <col min="6920" max="6920" width="7.875" style="1" customWidth="1"/>
    <col min="6921" max="6921" width="22.125" style="1" customWidth="1"/>
    <col min="6922" max="6922" width="8.625" style="1" customWidth="1"/>
    <col min="6923" max="6923" width="41.125" style="1" customWidth="1"/>
    <col min="6924" max="6924" width="2" style="1" customWidth="1"/>
    <col min="6925" max="6930" width="10.375" style="1" customWidth="1"/>
    <col min="6931" max="6931" width="5.125" style="1" customWidth="1"/>
    <col min="6932" max="6932" width="19.125" style="1" customWidth="1"/>
    <col min="6933" max="6933" width="26.625" style="1" bestFit="1" customWidth="1"/>
    <col min="6934" max="7168" width="9" style="1"/>
    <col min="7169" max="7169" width="2.375" style="1" customWidth="1"/>
    <col min="7170" max="7170" width="9" style="1"/>
    <col min="7171" max="7171" width="9.125" style="1" customWidth="1"/>
    <col min="7172" max="7172" width="10.875" style="1" customWidth="1"/>
    <col min="7173" max="7175" width="9.125" style="1" customWidth="1"/>
    <col min="7176" max="7176" width="7.875" style="1" customWidth="1"/>
    <col min="7177" max="7177" width="22.125" style="1" customWidth="1"/>
    <col min="7178" max="7178" width="8.625" style="1" customWidth="1"/>
    <col min="7179" max="7179" width="41.125" style="1" customWidth="1"/>
    <col min="7180" max="7180" width="2" style="1" customWidth="1"/>
    <col min="7181" max="7186" width="10.375" style="1" customWidth="1"/>
    <col min="7187" max="7187" width="5.125" style="1" customWidth="1"/>
    <col min="7188" max="7188" width="19.125" style="1" customWidth="1"/>
    <col min="7189" max="7189" width="26.625" style="1" bestFit="1" customWidth="1"/>
    <col min="7190" max="7424" width="9" style="1"/>
    <col min="7425" max="7425" width="2.375" style="1" customWidth="1"/>
    <col min="7426" max="7426" width="9" style="1"/>
    <col min="7427" max="7427" width="9.125" style="1" customWidth="1"/>
    <col min="7428" max="7428" width="10.875" style="1" customWidth="1"/>
    <col min="7429" max="7431" width="9.125" style="1" customWidth="1"/>
    <col min="7432" max="7432" width="7.875" style="1" customWidth="1"/>
    <col min="7433" max="7433" width="22.125" style="1" customWidth="1"/>
    <col min="7434" max="7434" width="8.625" style="1" customWidth="1"/>
    <col min="7435" max="7435" width="41.125" style="1" customWidth="1"/>
    <col min="7436" max="7436" width="2" style="1" customWidth="1"/>
    <col min="7437" max="7442" width="10.375" style="1" customWidth="1"/>
    <col min="7443" max="7443" width="5.125" style="1" customWidth="1"/>
    <col min="7444" max="7444" width="19.125" style="1" customWidth="1"/>
    <col min="7445" max="7445" width="26.625" style="1" bestFit="1" customWidth="1"/>
    <col min="7446" max="7680" width="9" style="1"/>
    <col min="7681" max="7681" width="2.375" style="1" customWidth="1"/>
    <col min="7682" max="7682" width="9" style="1"/>
    <col min="7683" max="7683" width="9.125" style="1" customWidth="1"/>
    <col min="7684" max="7684" width="10.875" style="1" customWidth="1"/>
    <col min="7685" max="7687" width="9.125" style="1" customWidth="1"/>
    <col min="7688" max="7688" width="7.875" style="1" customWidth="1"/>
    <col min="7689" max="7689" width="22.125" style="1" customWidth="1"/>
    <col min="7690" max="7690" width="8.625" style="1" customWidth="1"/>
    <col min="7691" max="7691" width="41.125" style="1" customWidth="1"/>
    <col min="7692" max="7692" width="2" style="1" customWidth="1"/>
    <col min="7693" max="7698" width="10.375" style="1" customWidth="1"/>
    <col min="7699" max="7699" width="5.125" style="1" customWidth="1"/>
    <col min="7700" max="7700" width="19.125" style="1" customWidth="1"/>
    <col min="7701" max="7701" width="26.625" style="1" bestFit="1" customWidth="1"/>
    <col min="7702" max="7936" width="9" style="1"/>
    <col min="7937" max="7937" width="2.375" style="1" customWidth="1"/>
    <col min="7938" max="7938" width="9" style="1"/>
    <col min="7939" max="7939" width="9.125" style="1" customWidth="1"/>
    <col min="7940" max="7940" width="10.875" style="1" customWidth="1"/>
    <col min="7941" max="7943" width="9.125" style="1" customWidth="1"/>
    <col min="7944" max="7944" width="7.875" style="1" customWidth="1"/>
    <col min="7945" max="7945" width="22.125" style="1" customWidth="1"/>
    <col min="7946" max="7946" width="8.625" style="1" customWidth="1"/>
    <col min="7947" max="7947" width="41.125" style="1" customWidth="1"/>
    <col min="7948" max="7948" width="2" style="1" customWidth="1"/>
    <col min="7949" max="7954" width="10.375" style="1" customWidth="1"/>
    <col min="7955" max="7955" width="5.125" style="1" customWidth="1"/>
    <col min="7956" max="7956" width="19.125" style="1" customWidth="1"/>
    <col min="7957" max="7957" width="26.625" style="1" bestFit="1" customWidth="1"/>
    <col min="7958" max="8192" width="9" style="1"/>
    <col min="8193" max="8193" width="2.375" style="1" customWidth="1"/>
    <col min="8194" max="8194" width="9" style="1"/>
    <col min="8195" max="8195" width="9.125" style="1" customWidth="1"/>
    <col min="8196" max="8196" width="10.875" style="1" customWidth="1"/>
    <col min="8197" max="8199" width="9.125" style="1" customWidth="1"/>
    <col min="8200" max="8200" width="7.875" style="1" customWidth="1"/>
    <col min="8201" max="8201" width="22.125" style="1" customWidth="1"/>
    <col min="8202" max="8202" width="8.625" style="1" customWidth="1"/>
    <col min="8203" max="8203" width="41.125" style="1" customWidth="1"/>
    <col min="8204" max="8204" width="2" style="1" customWidth="1"/>
    <col min="8205" max="8210" width="10.375" style="1" customWidth="1"/>
    <col min="8211" max="8211" width="5.125" style="1" customWidth="1"/>
    <col min="8212" max="8212" width="19.125" style="1" customWidth="1"/>
    <col min="8213" max="8213" width="26.625" style="1" bestFit="1" customWidth="1"/>
    <col min="8214" max="8448" width="9" style="1"/>
    <col min="8449" max="8449" width="2.375" style="1" customWidth="1"/>
    <col min="8450" max="8450" width="9" style="1"/>
    <col min="8451" max="8451" width="9.125" style="1" customWidth="1"/>
    <col min="8452" max="8452" width="10.875" style="1" customWidth="1"/>
    <col min="8453" max="8455" width="9.125" style="1" customWidth="1"/>
    <col min="8456" max="8456" width="7.875" style="1" customWidth="1"/>
    <col min="8457" max="8457" width="22.125" style="1" customWidth="1"/>
    <col min="8458" max="8458" width="8.625" style="1" customWidth="1"/>
    <col min="8459" max="8459" width="41.125" style="1" customWidth="1"/>
    <col min="8460" max="8460" width="2" style="1" customWidth="1"/>
    <col min="8461" max="8466" width="10.375" style="1" customWidth="1"/>
    <col min="8467" max="8467" width="5.125" style="1" customWidth="1"/>
    <col min="8468" max="8468" width="19.125" style="1" customWidth="1"/>
    <col min="8469" max="8469" width="26.625" style="1" bestFit="1" customWidth="1"/>
    <col min="8470" max="8704" width="9" style="1"/>
    <col min="8705" max="8705" width="2.375" style="1" customWidth="1"/>
    <col min="8706" max="8706" width="9" style="1"/>
    <col min="8707" max="8707" width="9.125" style="1" customWidth="1"/>
    <col min="8708" max="8708" width="10.875" style="1" customWidth="1"/>
    <col min="8709" max="8711" width="9.125" style="1" customWidth="1"/>
    <col min="8712" max="8712" width="7.875" style="1" customWidth="1"/>
    <col min="8713" max="8713" width="22.125" style="1" customWidth="1"/>
    <col min="8714" max="8714" width="8.625" style="1" customWidth="1"/>
    <col min="8715" max="8715" width="41.125" style="1" customWidth="1"/>
    <col min="8716" max="8716" width="2" style="1" customWidth="1"/>
    <col min="8717" max="8722" width="10.375" style="1" customWidth="1"/>
    <col min="8723" max="8723" width="5.125" style="1" customWidth="1"/>
    <col min="8724" max="8724" width="19.125" style="1" customWidth="1"/>
    <col min="8725" max="8725" width="26.625" style="1" bestFit="1" customWidth="1"/>
    <col min="8726" max="8960" width="9" style="1"/>
    <col min="8961" max="8961" width="2.375" style="1" customWidth="1"/>
    <col min="8962" max="8962" width="9" style="1"/>
    <col min="8963" max="8963" width="9.125" style="1" customWidth="1"/>
    <col min="8964" max="8964" width="10.875" style="1" customWidth="1"/>
    <col min="8965" max="8967" width="9.125" style="1" customWidth="1"/>
    <col min="8968" max="8968" width="7.875" style="1" customWidth="1"/>
    <col min="8969" max="8969" width="22.125" style="1" customWidth="1"/>
    <col min="8970" max="8970" width="8.625" style="1" customWidth="1"/>
    <col min="8971" max="8971" width="41.125" style="1" customWidth="1"/>
    <col min="8972" max="8972" width="2" style="1" customWidth="1"/>
    <col min="8973" max="8978" width="10.375" style="1" customWidth="1"/>
    <col min="8979" max="8979" width="5.125" style="1" customWidth="1"/>
    <col min="8980" max="8980" width="19.125" style="1" customWidth="1"/>
    <col min="8981" max="8981" width="26.625" style="1" bestFit="1" customWidth="1"/>
    <col min="8982" max="9216" width="9" style="1"/>
    <col min="9217" max="9217" width="2.375" style="1" customWidth="1"/>
    <col min="9218" max="9218" width="9" style="1"/>
    <col min="9219" max="9219" width="9.125" style="1" customWidth="1"/>
    <col min="9220" max="9220" width="10.875" style="1" customWidth="1"/>
    <col min="9221" max="9223" width="9.125" style="1" customWidth="1"/>
    <col min="9224" max="9224" width="7.875" style="1" customWidth="1"/>
    <col min="9225" max="9225" width="22.125" style="1" customWidth="1"/>
    <col min="9226" max="9226" width="8.625" style="1" customWidth="1"/>
    <col min="9227" max="9227" width="41.125" style="1" customWidth="1"/>
    <col min="9228" max="9228" width="2" style="1" customWidth="1"/>
    <col min="9229" max="9234" width="10.375" style="1" customWidth="1"/>
    <col min="9235" max="9235" width="5.125" style="1" customWidth="1"/>
    <col min="9236" max="9236" width="19.125" style="1" customWidth="1"/>
    <col min="9237" max="9237" width="26.625" style="1" bestFit="1" customWidth="1"/>
    <col min="9238" max="9472" width="9" style="1"/>
    <col min="9473" max="9473" width="2.375" style="1" customWidth="1"/>
    <col min="9474" max="9474" width="9" style="1"/>
    <col min="9475" max="9475" width="9.125" style="1" customWidth="1"/>
    <col min="9476" max="9476" width="10.875" style="1" customWidth="1"/>
    <col min="9477" max="9479" width="9.125" style="1" customWidth="1"/>
    <col min="9480" max="9480" width="7.875" style="1" customWidth="1"/>
    <col min="9481" max="9481" width="22.125" style="1" customWidth="1"/>
    <col min="9482" max="9482" width="8.625" style="1" customWidth="1"/>
    <col min="9483" max="9483" width="41.125" style="1" customWidth="1"/>
    <col min="9484" max="9484" width="2" style="1" customWidth="1"/>
    <col min="9485" max="9490" width="10.375" style="1" customWidth="1"/>
    <col min="9491" max="9491" width="5.125" style="1" customWidth="1"/>
    <col min="9492" max="9492" width="19.125" style="1" customWidth="1"/>
    <col min="9493" max="9493" width="26.625" style="1" bestFit="1" customWidth="1"/>
    <col min="9494" max="9728" width="9" style="1"/>
    <col min="9729" max="9729" width="2.375" style="1" customWidth="1"/>
    <col min="9730" max="9730" width="9" style="1"/>
    <col min="9731" max="9731" width="9.125" style="1" customWidth="1"/>
    <col min="9732" max="9732" width="10.875" style="1" customWidth="1"/>
    <col min="9733" max="9735" width="9.125" style="1" customWidth="1"/>
    <col min="9736" max="9736" width="7.875" style="1" customWidth="1"/>
    <col min="9737" max="9737" width="22.125" style="1" customWidth="1"/>
    <col min="9738" max="9738" width="8.625" style="1" customWidth="1"/>
    <col min="9739" max="9739" width="41.125" style="1" customWidth="1"/>
    <col min="9740" max="9740" width="2" style="1" customWidth="1"/>
    <col min="9741" max="9746" width="10.375" style="1" customWidth="1"/>
    <col min="9747" max="9747" width="5.125" style="1" customWidth="1"/>
    <col min="9748" max="9748" width="19.125" style="1" customWidth="1"/>
    <col min="9749" max="9749" width="26.625" style="1" bestFit="1" customWidth="1"/>
    <col min="9750" max="9984" width="9" style="1"/>
    <col min="9985" max="9985" width="2.375" style="1" customWidth="1"/>
    <col min="9986" max="9986" width="9" style="1"/>
    <col min="9987" max="9987" width="9.125" style="1" customWidth="1"/>
    <col min="9988" max="9988" width="10.875" style="1" customWidth="1"/>
    <col min="9989" max="9991" width="9.125" style="1" customWidth="1"/>
    <col min="9992" max="9992" width="7.875" style="1" customWidth="1"/>
    <col min="9993" max="9993" width="22.125" style="1" customWidth="1"/>
    <col min="9994" max="9994" width="8.625" style="1" customWidth="1"/>
    <col min="9995" max="9995" width="41.125" style="1" customWidth="1"/>
    <col min="9996" max="9996" width="2" style="1" customWidth="1"/>
    <col min="9997" max="10002" width="10.375" style="1" customWidth="1"/>
    <col min="10003" max="10003" width="5.125" style="1" customWidth="1"/>
    <col min="10004" max="10004" width="19.125" style="1" customWidth="1"/>
    <col min="10005" max="10005" width="26.625" style="1" bestFit="1" customWidth="1"/>
    <col min="10006" max="10240" width="9" style="1"/>
    <col min="10241" max="10241" width="2.375" style="1" customWidth="1"/>
    <col min="10242" max="10242" width="9" style="1"/>
    <col min="10243" max="10243" width="9.125" style="1" customWidth="1"/>
    <col min="10244" max="10244" width="10.875" style="1" customWidth="1"/>
    <col min="10245" max="10247" width="9.125" style="1" customWidth="1"/>
    <col min="10248" max="10248" width="7.875" style="1" customWidth="1"/>
    <col min="10249" max="10249" width="22.125" style="1" customWidth="1"/>
    <col min="10250" max="10250" width="8.625" style="1" customWidth="1"/>
    <col min="10251" max="10251" width="41.125" style="1" customWidth="1"/>
    <col min="10252" max="10252" width="2" style="1" customWidth="1"/>
    <col min="10253" max="10258" width="10.375" style="1" customWidth="1"/>
    <col min="10259" max="10259" width="5.125" style="1" customWidth="1"/>
    <col min="10260" max="10260" width="19.125" style="1" customWidth="1"/>
    <col min="10261" max="10261" width="26.625" style="1" bestFit="1" customWidth="1"/>
    <col min="10262" max="10496" width="9" style="1"/>
    <col min="10497" max="10497" width="2.375" style="1" customWidth="1"/>
    <col min="10498" max="10498" width="9" style="1"/>
    <col min="10499" max="10499" width="9.125" style="1" customWidth="1"/>
    <col min="10500" max="10500" width="10.875" style="1" customWidth="1"/>
    <col min="10501" max="10503" width="9.125" style="1" customWidth="1"/>
    <col min="10504" max="10504" width="7.875" style="1" customWidth="1"/>
    <col min="10505" max="10505" width="22.125" style="1" customWidth="1"/>
    <col min="10506" max="10506" width="8.625" style="1" customWidth="1"/>
    <col min="10507" max="10507" width="41.125" style="1" customWidth="1"/>
    <col min="10508" max="10508" width="2" style="1" customWidth="1"/>
    <col min="10509" max="10514" width="10.375" style="1" customWidth="1"/>
    <col min="10515" max="10515" width="5.125" style="1" customWidth="1"/>
    <col min="10516" max="10516" width="19.125" style="1" customWidth="1"/>
    <col min="10517" max="10517" width="26.625" style="1" bestFit="1" customWidth="1"/>
    <col min="10518" max="10752" width="9" style="1"/>
    <col min="10753" max="10753" width="2.375" style="1" customWidth="1"/>
    <col min="10754" max="10754" width="9" style="1"/>
    <col min="10755" max="10755" width="9.125" style="1" customWidth="1"/>
    <col min="10756" max="10756" width="10.875" style="1" customWidth="1"/>
    <col min="10757" max="10759" width="9.125" style="1" customWidth="1"/>
    <col min="10760" max="10760" width="7.875" style="1" customWidth="1"/>
    <col min="10761" max="10761" width="22.125" style="1" customWidth="1"/>
    <col min="10762" max="10762" width="8.625" style="1" customWidth="1"/>
    <col min="10763" max="10763" width="41.125" style="1" customWidth="1"/>
    <col min="10764" max="10764" width="2" style="1" customWidth="1"/>
    <col min="10765" max="10770" width="10.375" style="1" customWidth="1"/>
    <col min="10771" max="10771" width="5.125" style="1" customWidth="1"/>
    <col min="10772" max="10772" width="19.125" style="1" customWidth="1"/>
    <col min="10773" max="10773" width="26.625" style="1" bestFit="1" customWidth="1"/>
    <col min="10774" max="11008" width="9" style="1"/>
    <col min="11009" max="11009" width="2.375" style="1" customWidth="1"/>
    <col min="11010" max="11010" width="9" style="1"/>
    <col min="11011" max="11011" width="9.125" style="1" customWidth="1"/>
    <col min="11012" max="11012" width="10.875" style="1" customWidth="1"/>
    <col min="11013" max="11015" width="9.125" style="1" customWidth="1"/>
    <col min="11016" max="11016" width="7.875" style="1" customWidth="1"/>
    <col min="11017" max="11017" width="22.125" style="1" customWidth="1"/>
    <col min="11018" max="11018" width="8.625" style="1" customWidth="1"/>
    <col min="11019" max="11019" width="41.125" style="1" customWidth="1"/>
    <col min="11020" max="11020" width="2" style="1" customWidth="1"/>
    <col min="11021" max="11026" width="10.375" style="1" customWidth="1"/>
    <col min="11027" max="11027" width="5.125" style="1" customWidth="1"/>
    <col min="11028" max="11028" width="19.125" style="1" customWidth="1"/>
    <col min="11029" max="11029" width="26.625" style="1" bestFit="1" customWidth="1"/>
    <col min="11030" max="11264" width="9" style="1"/>
    <col min="11265" max="11265" width="2.375" style="1" customWidth="1"/>
    <col min="11266" max="11266" width="9" style="1"/>
    <col min="11267" max="11267" width="9.125" style="1" customWidth="1"/>
    <col min="11268" max="11268" width="10.875" style="1" customWidth="1"/>
    <col min="11269" max="11271" width="9.125" style="1" customWidth="1"/>
    <col min="11272" max="11272" width="7.875" style="1" customWidth="1"/>
    <col min="11273" max="11273" width="22.125" style="1" customWidth="1"/>
    <col min="11274" max="11274" width="8.625" style="1" customWidth="1"/>
    <col min="11275" max="11275" width="41.125" style="1" customWidth="1"/>
    <col min="11276" max="11276" width="2" style="1" customWidth="1"/>
    <col min="11277" max="11282" width="10.375" style="1" customWidth="1"/>
    <col min="11283" max="11283" width="5.125" style="1" customWidth="1"/>
    <col min="11284" max="11284" width="19.125" style="1" customWidth="1"/>
    <col min="11285" max="11285" width="26.625" style="1" bestFit="1" customWidth="1"/>
    <col min="11286" max="11520" width="9" style="1"/>
    <col min="11521" max="11521" width="2.375" style="1" customWidth="1"/>
    <col min="11522" max="11522" width="9" style="1"/>
    <col min="11523" max="11523" width="9.125" style="1" customWidth="1"/>
    <col min="11524" max="11524" width="10.875" style="1" customWidth="1"/>
    <col min="11525" max="11527" width="9.125" style="1" customWidth="1"/>
    <col min="11528" max="11528" width="7.875" style="1" customWidth="1"/>
    <col min="11529" max="11529" width="22.125" style="1" customWidth="1"/>
    <col min="11530" max="11530" width="8.625" style="1" customWidth="1"/>
    <col min="11531" max="11531" width="41.125" style="1" customWidth="1"/>
    <col min="11532" max="11532" width="2" style="1" customWidth="1"/>
    <col min="11533" max="11538" width="10.375" style="1" customWidth="1"/>
    <col min="11539" max="11539" width="5.125" style="1" customWidth="1"/>
    <col min="11540" max="11540" width="19.125" style="1" customWidth="1"/>
    <col min="11541" max="11541" width="26.625" style="1" bestFit="1" customWidth="1"/>
    <col min="11542" max="11776" width="9" style="1"/>
    <col min="11777" max="11777" width="2.375" style="1" customWidth="1"/>
    <col min="11778" max="11778" width="9" style="1"/>
    <col min="11779" max="11779" width="9.125" style="1" customWidth="1"/>
    <col min="11780" max="11780" width="10.875" style="1" customWidth="1"/>
    <col min="11781" max="11783" width="9.125" style="1" customWidth="1"/>
    <col min="11784" max="11784" width="7.875" style="1" customWidth="1"/>
    <col min="11785" max="11785" width="22.125" style="1" customWidth="1"/>
    <col min="11786" max="11786" width="8.625" style="1" customWidth="1"/>
    <col min="11787" max="11787" width="41.125" style="1" customWidth="1"/>
    <col min="11788" max="11788" width="2" style="1" customWidth="1"/>
    <col min="11789" max="11794" width="10.375" style="1" customWidth="1"/>
    <col min="11795" max="11795" width="5.125" style="1" customWidth="1"/>
    <col min="11796" max="11796" width="19.125" style="1" customWidth="1"/>
    <col min="11797" max="11797" width="26.625" style="1" bestFit="1" customWidth="1"/>
    <col min="11798" max="12032" width="9" style="1"/>
    <col min="12033" max="12033" width="2.375" style="1" customWidth="1"/>
    <col min="12034" max="12034" width="9" style="1"/>
    <col min="12035" max="12035" width="9.125" style="1" customWidth="1"/>
    <col min="12036" max="12036" width="10.875" style="1" customWidth="1"/>
    <col min="12037" max="12039" width="9.125" style="1" customWidth="1"/>
    <col min="12040" max="12040" width="7.875" style="1" customWidth="1"/>
    <col min="12041" max="12041" width="22.125" style="1" customWidth="1"/>
    <col min="12042" max="12042" width="8.625" style="1" customWidth="1"/>
    <col min="12043" max="12043" width="41.125" style="1" customWidth="1"/>
    <col min="12044" max="12044" width="2" style="1" customWidth="1"/>
    <col min="12045" max="12050" width="10.375" style="1" customWidth="1"/>
    <col min="12051" max="12051" width="5.125" style="1" customWidth="1"/>
    <col min="12052" max="12052" width="19.125" style="1" customWidth="1"/>
    <col min="12053" max="12053" width="26.625" style="1" bestFit="1" customWidth="1"/>
    <col min="12054" max="12288" width="9" style="1"/>
    <col min="12289" max="12289" width="2.375" style="1" customWidth="1"/>
    <col min="12290" max="12290" width="9" style="1"/>
    <col min="12291" max="12291" width="9.125" style="1" customWidth="1"/>
    <col min="12292" max="12292" width="10.875" style="1" customWidth="1"/>
    <col min="12293" max="12295" width="9.125" style="1" customWidth="1"/>
    <col min="12296" max="12296" width="7.875" style="1" customWidth="1"/>
    <col min="12297" max="12297" width="22.125" style="1" customWidth="1"/>
    <col min="12298" max="12298" width="8.625" style="1" customWidth="1"/>
    <col min="12299" max="12299" width="41.125" style="1" customWidth="1"/>
    <col min="12300" max="12300" width="2" style="1" customWidth="1"/>
    <col min="12301" max="12306" width="10.375" style="1" customWidth="1"/>
    <col min="12307" max="12307" width="5.125" style="1" customWidth="1"/>
    <col min="12308" max="12308" width="19.125" style="1" customWidth="1"/>
    <col min="12309" max="12309" width="26.625" style="1" bestFit="1" customWidth="1"/>
    <col min="12310" max="12544" width="9" style="1"/>
    <col min="12545" max="12545" width="2.375" style="1" customWidth="1"/>
    <col min="12546" max="12546" width="9" style="1"/>
    <col min="12547" max="12547" width="9.125" style="1" customWidth="1"/>
    <col min="12548" max="12548" width="10.875" style="1" customWidth="1"/>
    <col min="12549" max="12551" width="9.125" style="1" customWidth="1"/>
    <col min="12552" max="12552" width="7.875" style="1" customWidth="1"/>
    <col min="12553" max="12553" width="22.125" style="1" customWidth="1"/>
    <col min="12554" max="12554" width="8.625" style="1" customWidth="1"/>
    <col min="12555" max="12555" width="41.125" style="1" customWidth="1"/>
    <col min="12556" max="12556" width="2" style="1" customWidth="1"/>
    <col min="12557" max="12562" width="10.375" style="1" customWidth="1"/>
    <col min="12563" max="12563" width="5.125" style="1" customWidth="1"/>
    <col min="12564" max="12564" width="19.125" style="1" customWidth="1"/>
    <col min="12565" max="12565" width="26.625" style="1" bestFit="1" customWidth="1"/>
    <col min="12566" max="12800" width="9" style="1"/>
    <col min="12801" max="12801" width="2.375" style="1" customWidth="1"/>
    <col min="12802" max="12802" width="9" style="1"/>
    <col min="12803" max="12803" width="9.125" style="1" customWidth="1"/>
    <col min="12804" max="12804" width="10.875" style="1" customWidth="1"/>
    <col min="12805" max="12807" width="9.125" style="1" customWidth="1"/>
    <col min="12808" max="12808" width="7.875" style="1" customWidth="1"/>
    <col min="12809" max="12809" width="22.125" style="1" customWidth="1"/>
    <col min="12810" max="12810" width="8.625" style="1" customWidth="1"/>
    <col min="12811" max="12811" width="41.125" style="1" customWidth="1"/>
    <col min="12812" max="12812" width="2" style="1" customWidth="1"/>
    <col min="12813" max="12818" width="10.375" style="1" customWidth="1"/>
    <col min="12819" max="12819" width="5.125" style="1" customWidth="1"/>
    <col min="12820" max="12820" width="19.125" style="1" customWidth="1"/>
    <col min="12821" max="12821" width="26.625" style="1" bestFit="1" customWidth="1"/>
    <col min="12822" max="13056" width="9" style="1"/>
    <col min="13057" max="13057" width="2.375" style="1" customWidth="1"/>
    <col min="13058" max="13058" width="9" style="1"/>
    <col min="13059" max="13059" width="9.125" style="1" customWidth="1"/>
    <col min="13060" max="13060" width="10.875" style="1" customWidth="1"/>
    <col min="13061" max="13063" width="9.125" style="1" customWidth="1"/>
    <col min="13064" max="13064" width="7.875" style="1" customWidth="1"/>
    <col min="13065" max="13065" width="22.125" style="1" customWidth="1"/>
    <col min="13066" max="13066" width="8.625" style="1" customWidth="1"/>
    <col min="13067" max="13067" width="41.125" style="1" customWidth="1"/>
    <col min="13068" max="13068" width="2" style="1" customWidth="1"/>
    <col min="13069" max="13074" width="10.375" style="1" customWidth="1"/>
    <col min="13075" max="13075" width="5.125" style="1" customWidth="1"/>
    <col min="13076" max="13076" width="19.125" style="1" customWidth="1"/>
    <col min="13077" max="13077" width="26.625" style="1" bestFit="1" customWidth="1"/>
    <col min="13078" max="13312" width="9" style="1"/>
    <col min="13313" max="13313" width="2.375" style="1" customWidth="1"/>
    <col min="13314" max="13314" width="9" style="1"/>
    <col min="13315" max="13315" width="9.125" style="1" customWidth="1"/>
    <col min="13316" max="13316" width="10.875" style="1" customWidth="1"/>
    <col min="13317" max="13319" width="9.125" style="1" customWidth="1"/>
    <col min="13320" max="13320" width="7.875" style="1" customWidth="1"/>
    <col min="13321" max="13321" width="22.125" style="1" customWidth="1"/>
    <col min="13322" max="13322" width="8.625" style="1" customWidth="1"/>
    <col min="13323" max="13323" width="41.125" style="1" customWidth="1"/>
    <col min="13324" max="13324" width="2" style="1" customWidth="1"/>
    <col min="13325" max="13330" width="10.375" style="1" customWidth="1"/>
    <col min="13331" max="13331" width="5.125" style="1" customWidth="1"/>
    <col min="13332" max="13332" width="19.125" style="1" customWidth="1"/>
    <col min="13333" max="13333" width="26.625" style="1" bestFit="1" customWidth="1"/>
    <col min="13334" max="13568" width="9" style="1"/>
    <col min="13569" max="13569" width="2.375" style="1" customWidth="1"/>
    <col min="13570" max="13570" width="9" style="1"/>
    <col min="13571" max="13571" width="9.125" style="1" customWidth="1"/>
    <col min="13572" max="13572" width="10.875" style="1" customWidth="1"/>
    <col min="13573" max="13575" width="9.125" style="1" customWidth="1"/>
    <col min="13576" max="13576" width="7.875" style="1" customWidth="1"/>
    <col min="13577" max="13577" width="22.125" style="1" customWidth="1"/>
    <col min="13578" max="13578" width="8.625" style="1" customWidth="1"/>
    <col min="13579" max="13579" width="41.125" style="1" customWidth="1"/>
    <col min="13580" max="13580" width="2" style="1" customWidth="1"/>
    <col min="13581" max="13586" width="10.375" style="1" customWidth="1"/>
    <col min="13587" max="13587" width="5.125" style="1" customWidth="1"/>
    <col min="13588" max="13588" width="19.125" style="1" customWidth="1"/>
    <col min="13589" max="13589" width="26.625" style="1" bestFit="1" customWidth="1"/>
    <col min="13590" max="13824" width="9" style="1"/>
    <col min="13825" max="13825" width="2.375" style="1" customWidth="1"/>
    <col min="13826" max="13826" width="9" style="1"/>
    <col min="13827" max="13827" width="9.125" style="1" customWidth="1"/>
    <col min="13828" max="13828" width="10.875" style="1" customWidth="1"/>
    <col min="13829" max="13831" width="9.125" style="1" customWidth="1"/>
    <col min="13832" max="13832" width="7.875" style="1" customWidth="1"/>
    <col min="13833" max="13833" width="22.125" style="1" customWidth="1"/>
    <col min="13834" max="13834" width="8.625" style="1" customWidth="1"/>
    <col min="13835" max="13835" width="41.125" style="1" customWidth="1"/>
    <col min="13836" max="13836" width="2" style="1" customWidth="1"/>
    <col min="13837" max="13842" width="10.375" style="1" customWidth="1"/>
    <col min="13843" max="13843" width="5.125" style="1" customWidth="1"/>
    <col min="13844" max="13844" width="19.125" style="1" customWidth="1"/>
    <col min="13845" max="13845" width="26.625" style="1" bestFit="1" customWidth="1"/>
    <col min="13846" max="14080" width="9" style="1"/>
    <col min="14081" max="14081" width="2.375" style="1" customWidth="1"/>
    <col min="14082" max="14082" width="9" style="1"/>
    <col min="14083" max="14083" width="9.125" style="1" customWidth="1"/>
    <col min="14084" max="14084" width="10.875" style="1" customWidth="1"/>
    <col min="14085" max="14087" width="9.125" style="1" customWidth="1"/>
    <col min="14088" max="14088" width="7.875" style="1" customWidth="1"/>
    <col min="14089" max="14089" width="22.125" style="1" customWidth="1"/>
    <col min="14090" max="14090" width="8.625" style="1" customWidth="1"/>
    <col min="14091" max="14091" width="41.125" style="1" customWidth="1"/>
    <col min="14092" max="14092" width="2" style="1" customWidth="1"/>
    <col min="14093" max="14098" width="10.375" style="1" customWidth="1"/>
    <col min="14099" max="14099" width="5.125" style="1" customWidth="1"/>
    <col min="14100" max="14100" width="19.125" style="1" customWidth="1"/>
    <col min="14101" max="14101" width="26.625" style="1" bestFit="1" customWidth="1"/>
    <col min="14102" max="14336" width="9" style="1"/>
    <col min="14337" max="14337" width="2.375" style="1" customWidth="1"/>
    <col min="14338" max="14338" width="9" style="1"/>
    <col min="14339" max="14339" width="9.125" style="1" customWidth="1"/>
    <col min="14340" max="14340" width="10.875" style="1" customWidth="1"/>
    <col min="14341" max="14343" width="9.125" style="1" customWidth="1"/>
    <col min="14344" max="14344" width="7.875" style="1" customWidth="1"/>
    <col min="14345" max="14345" width="22.125" style="1" customWidth="1"/>
    <col min="14346" max="14346" width="8.625" style="1" customWidth="1"/>
    <col min="14347" max="14347" width="41.125" style="1" customWidth="1"/>
    <col min="14348" max="14348" width="2" style="1" customWidth="1"/>
    <col min="14349" max="14354" width="10.375" style="1" customWidth="1"/>
    <col min="14355" max="14355" width="5.125" style="1" customWidth="1"/>
    <col min="14356" max="14356" width="19.125" style="1" customWidth="1"/>
    <col min="14357" max="14357" width="26.625" style="1" bestFit="1" customWidth="1"/>
    <col min="14358" max="14592" width="9" style="1"/>
    <col min="14593" max="14593" width="2.375" style="1" customWidth="1"/>
    <col min="14594" max="14594" width="9" style="1"/>
    <col min="14595" max="14595" width="9.125" style="1" customWidth="1"/>
    <col min="14596" max="14596" width="10.875" style="1" customWidth="1"/>
    <col min="14597" max="14599" width="9.125" style="1" customWidth="1"/>
    <col min="14600" max="14600" width="7.875" style="1" customWidth="1"/>
    <col min="14601" max="14601" width="22.125" style="1" customWidth="1"/>
    <col min="14602" max="14602" width="8.625" style="1" customWidth="1"/>
    <col min="14603" max="14603" width="41.125" style="1" customWidth="1"/>
    <col min="14604" max="14604" width="2" style="1" customWidth="1"/>
    <col min="14605" max="14610" width="10.375" style="1" customWidth="1"/>
    <col min="14611" max="14611" width="5.125" style="1" customWidth="1"/>
    <col min="14612" max="14612" width="19.125" style="1" customWidth="1"/>
    <col min="14613" max="14613" width="26.625" style="1" bestFit="1" customWidth="1"/>
    <col min="14614" max="14848" width="9" style="1"/>
    <col min="14849" max="14849" width="2.375" style="1" customWidth="1"/>
    <col min="14850" max="14850" width="9" style="1"/>
    <col min="14851" max="14851" width="9.125" style="1" customWidth="1"/>
    <col min="14852" max="14852" width="10.875" style="1" customWidth="1"/>
    <col min="14853" max="14855" width="9.125" style="1" customWidth="1"/>
    <col min="14856" max="14856" width="7.875" style="1" customWidth="1"/>
    <col min="14857" max="14857" width="22.125" style="1" customWidth="1"/>
    <col min="14858" max="14858" width="8.625" style="1" customWidth="1"/>
    <col min="14859" max="14859" width="41.125" style="1" customWidth="1"/>
    <col min="14860" max="14860" width="2" style="1" customWidth="1"/>
    <col min="14861" max="14866" width="10.375" style="1" customWidth="1"/>
    <col min="14867" max="14867" width="5.125" style="1" customWidth="1"/>
    <col min="14868" max="14868" width="19.125" style="1" customWidth="1"/>
    <col min="14869" max="14869" width="26.625" style="1" bestFit="1" customWidth="1"/>
    <col min="14870" max="15104" width="9" style="1"/>
    <col min="15105" max="15105" width="2.375" style="1" customWidth="1"/>
    <col min="15106" max="15106" width="9" style="1"/>
    <col min="15107" max="15107" width="9.125" style="1" customWidth="1"/>
    <col min="15108" max="15108" width="10.875" style="1" customWidth="1"/>
    <col min="15109" max="15111" width="9.125" style="1" customWidth="1"/>
    <col min="15112" max="15112" width="7.875" style="1" customWidth="1"/>
    <col min="15113" max="15113" width="22.125" style="1" customWidth="1"/>
    <col min="15114" max="15114" width="8.625" style="1" customWidth="1"/>
    <col min="15115" max="15115" width="41.125" style="1" customWidth="1"/>
    <col min="15116" max="15116" width="2" style="1" customWidth="1"/>
    <col min="15117" max="15122" width="10.375" style="1" customWidth="1"/>
    <col min="15123" max="15123" width="5.125" style="1" customWidth="1"/>
    <col min="15124" max="15124" width="19.125" style="1" customWidth="1"/>
    <col min="15125" max="15125" width="26.625" style="1" bestFit="1" customWidth="1"/>
    <col min="15126" max="15360" width="9" style="1"/>
    <col min="15361" max="15361" width="2.375" style="1" customWidth="1"/>
    <col min="15362" max="15362" width="9" style="1"/>
    <col min="15363" max="15363" width="9.125" style="1" customWidth="1"/>
    <col min="15364" max="15364" width="10.875" style="1" customWidth="1"/>
    <col min="15365" max="15367" width="9.125" style="1" customWidth="1"/>
    <col min="15368" max="15368" width="7.875" style="1" customWidth="1"/>
    <col min="15369" max="15369" width="22.125" style="1" customWidth="1"/>
    <col min="15370" max="15370" width="8.625" style="1" customWidth="1"/>
    <col min="15371" max="15371" width="41.125" style="1" customWidth="1"/>
    <col min="15372" max="15372" width="2" style="1" customWidth="1"/>
    <col min="15373" max="15378" width="10.375" style="1" customWidth="1"/>
    <col min="15379" max="15379" width="5.125" style="1" customWidth="1"/>
    <col min="15380" max="15380" width="19.125" style="1" customWidth="1"/>
    <col min="15381" max="15381" width="26.625" style="1" bestFit="1" customWidth="1"/>
    <col min="15382" max="15616" width="9" style="1"/>
    <col min="15617" max="15617" width="2.375" style="1" customWidth="1"/>
    <col min="15618" max="15618" width="9" style="1"/>
    <col min="15619" max="15619" width="9.125" style="1" customWidth="1"/>
    <col min="15620" max="15620" width="10.875" style="1" customWidth="1"/>
    <col min="15621" max="15623" width="9.125" style="1" customWidth="1"/>
    <col min="15624" max="15624" width="7.875" style="1" customWidth="1"/>
    <col min="15625" max="15625" width="22.125" style="1" customWidth="1"/>
    <col min="15626" max="15626" width="8.625" style="1" customWidth="1"/>
    <col min="15627" max="15627" width="41.125" style="1" customWidth="1"/>
    <col min="15628" max="15628" width="2" style="1" customWidth="1"/>
    <col min="15629" max="15634" width="10.375" style="1" customWidth="1"/>
    <col min="15635" max="15635" width="5.125" style="1" customWidth="1"/>
    <col min="15636" max="15636" width="19.125" style="1" customWidth="1"/>
    <col min="15637" max="15637" width="26.625" style="1" bestFit="1" customWidth="1"/>
    <col min="15638" max="15872" width="9" style="1"/>
    <col min="15873" max="15873" width="2.375" style="1" customWidth="1"/>
    <col min="15874" max="15874" width="9" style="1"/>
    <col min="15875" max="15875" width="9.125" style="1" customWidth="1"/>
    <col min="15876" max="15876" width="10.875" style="1" customWidth="1"/>
    <col min="15877" max="15879" width="9.125" style="1" customWidth="1"/>
    <col min="15880" max="15880" width="7.875" style="1" customWidth="1"/>
    <col min="15881" max="15881" width="22.125" style="1" customWidth="1"/>
    <col min="15882" max="15882" width="8.625" style="1" customWidth="1"/>
    <col min="15883" max="15883" width="41.125" style="1" customWidth="1"/>
    <col min="15884" max="15884" width="2" style="1" customWidth="1"/>
    <col min="15885" max="15890" width="10.375" style="1" customWidth="1"/>
    <col min="15891" max="15891" width="5.125" style="1" customWidth="1"/>
    <col min="15892" max="15892" width="19.125" style="1" customWidth="1"/>
    <col min="15893" max="15893" width="26.625" style="1" bestFit="1" customWidth="1"/>
    <col min="15894" max="16128" width="9" style="1"/>
    <col min="16129" max="16129" width="2.375" style="1" customWidth="1"/>
    <col min="16130" max="16130" width="9" style="1"/>
    <col min="16131" max="16131" width="9.125" style="1" customWidth="1"/>
    <col min="16132" max="16132" width="10.875" style="1" customWidth="1"/>
    <col min="16133" max="16135" width="9.125" style="1" customWidth="1"/>
    <col min="16136" max="16136" width="7.875" style="1" customWidth="1"/>
    <col min="16137" max="16137" width="22.125" style="1" customWidth="1"/>
    <col min="16138" max="16138" width="8.625" style="1" customWidth="1"/>
    <col min="16139" max="16139" width="41.125" style="1" customWidth="1"/>
    <col min="16140" max="16140" width="2" style="1" customWidth="1"/>
    <col min="16141" max="16146" width="10.375" style="1" customWidth="1"/>
    <col min="16147" max="16147" width="5.125" style="1" customWidth="1"/>
    <col min="16148" max="16148" width="19.125" style="1" customWidth="1"/>
    <col min="16149" max="16149" width="26.625" style="1" bestFit="1" customWidth="1"/>
    <col min="16150" max="16384" width="9" style="1"/>
  </cols>
  <sheetData>
    <row r="1" spans="2:21" ht="31.5" customHeight="1"/>
    <row r="2" spans="2:21" ht="17.25" customHeight="1">
      <c r="D2" s="2"/>
      <c r="E2" s="2"/>
      <c r="F2" s="2"/>
      <c r="G2" s="2"/>
      <c r="H2" s="2"/>
      <c r="J2" s="2"/>
      <c r="L2" s="72"/>
      <c r="M2" s="72"/>
      <c r="N2" s="72"/>
      <c r="O2" s="72"/>
      <c r="P2" s="72"/>
      <c r="Q2" s="72"/>
      <c r="R2" s="72"/>
      <c r="S2" s="72"/>
    </row>
    <row r="4" spans="2:21" ht="18.75">
      <c r="K4" s="532" t="s">
        <v>688</v>
      </c>
    </row>
    <row r="8" spans="2:21" ht="18.75" customHeight="1">
      <c r="B8" s="752" t="s">
        <v>598</v>
      </c>
      <c r="C8" s="752"/>
      <c r="D8" s="752"/>
      <c r="E8" s="752"/>
      <c r="F8" s="752"/>
      <c r="G8" s="752"/>
      <c r="H8" s="752"/>
      <c r="I8" s="752"/>
      <c r="K8" s="76" t="s">
        <v>658</v>
      </c>
      <c r="P8" s="68"/>
    </row>
    <row r="9" spans="2:21" ht="18.75" customHeight="1">
      <c r="B9" s="753" t="s">
        <v>603</v>
      </c>
      <c r="C9" s="753"/>
      <c r="D9" s="753"/>
      <c r="E9" s="753"/>
      <c r="F9" s="753"/>
      <c r="G9" s="753"/>
      <c r="H9" s="753"/>
      <c r="I9" s="753"/>
      <c r="K9" s="84" t="s">
        <v>671</v>
      </c>
      <c r="P9" s="68"/>
    </row>
    <row r="10" spans="2:21" ht="18.75" customHeight="1">
      <c r="B10" s="754" t="s">
        <v>629</v>
      </c>
      <c r="C10" s="754"/>
      <c r="D10" s="754"/>
      <c r="E10" s="754"/>
      <c r="F10" s="754"/>
      <c r="G10" s="754"/>
      <c r="H10" s="754"/>
      <c r="I10" s="754"/>
      <c r="K10" s="84" t="s">
        <v>672</v>
      </c>
      <c r="P10" s="68"/>
    </row>
    <row r="11" spans="2:21" ht="18.75" customHeight="1">
      <c r="B11" s="755" t="s">
        <v>604</v>
      </c>
      <c r="C11" s="755"/>
      <c r="D11" s="755"/>
      <c r="E11" s="755"/>
      <c r="F11" s="755"/>
      <c r="G11" s="755"/>
      <c r="H11" s="755"/>
      <c r="I11" s="755"/>
      <c r="K11" s="84" t="s">
        <v>673</v>
      </c>
      <c r="M11" s="73"/>
      <c r="N11" s="73"/>
      <c r="P11" s="68"/>
    </row>
    <row r="12" spans="2:21" ht="18.75" customHeight="1">
      <c r="B12" s="756" t="s">
        <v>674</v>
      </c>
      <c r="C12" s="756"/>
      <c r="D12" s="756"/>
      <c r="E12" s="756"/>
      <c r="F12" s="756"/>
      <c r="G12" s="756"/>
      <c r="H12" s="756"/>
      <c r="I12" s="756"/>
      <c r="K12" s="84" t="s">
        <v>675</v>
      </c>
      <c r="L12" s="77"/>
      <c r="M12" s="70"/>
      <c r="P12" s="68"/>
      <c r="U12" s="3"/>
    </row>
    <row r="13" spans="2:21" ht="18.75" customHeight="1">
      <c r="B13" s="757" t="s">
        <v>605</v>
      </c>
      <c r="C13" s="757"/>
      <c r="D13" s="757"/>
      <c r="E13" s="757"/>
      <c r="F13" s="757"/>
      <c r="G13" s="757"/>
      <c r="H13" s="757"/>
      <c r="I13" s="757"/>
      <c r="K13" s="84" t="s">
        <v>676</v>
      </c>
      <c r="L13" s="77"/>
      <c r="M13" s="70"/>
      <c r="P13" s="68"/>
      <c r="U13" s="3"/>
    </row>
    <row r="14" spans="2:21" ht="18.75" customHeight="1">
      <c r="B14" s="750"/>
      <c r="C14" s="750"/>
      <c r="D14" s="750"/>
      <c r="E14" s="750"/>
      <c r="F14" s="750"/>
      <c r="G14" s="750"/>
      <c r="H14" s="750"/>
      <c r="I14" s="750"/>
      <c r="K14" s="84" t="s">
        <v>677</v>
      </c>
      <c r="L14" s="77"/>
      <c r="M14" s="70"/>
      <c r="P14" s="68"/>
      <c r="U14" s="3"/>
    </row>
    <row r="15" spans="2:21" ht="18.75" customHeight="1">
      <c r="B15" s="86"/>
      <c r="C15" s="86"/>
      <c r="D15" s="86"/>
      <c r="E15" s="86"/>
      <c r="F15" s="86"/>
      <c r="G15" s="86"/>
      <c r="H15" s="86"/>
      <c r="I15" s="86"/>
      <c r="K15" s="84" t="s">
        <v>678</v>
      </c>
      <c r="L15" s="77"/>
      <c r="M15" s="70"/>
      <c r="P15" s="68"/>
      <c r="U15" s="3"/>
    </row>
    <row r="16" spans="2:21" ht="18.75" customHeight="1">
      <c r="B16" s="87" t="s">
        <v>485</v>
      </c>
      <c r="K16" s="84" t="s">
        <v>679</v>
      </c>
      <c r="L16" s="77"/>
      <c r="M16" s="70"/>
      <c r="P16" s="68"/>
      <c r="U16" s="3"/>
    </row>
    <row r="17" spans="2:21" ht="18.75" customHeight="1">
      <c r="B17" s="751" t="s">
        <v>606</v>
      </c>
      <c r="C17" s="751"/>
      <c r="D17" s="751"/>
      <c r="E17" s="751"/>
      <c r="F17" s="751"/>
      <c r="G17" s="751"/>
      <c r="H17" s="751"/>
      <c r="I17" s="751"/>
      <c r="K17" s="84" t="s">
        <v>680</v>
      </c>
      <c r="P17" s="68"/>
      <c r="U17" s="3"/>
    </row>
    <row r="18" spans="2:21" ht="18.75" customHeight="1">
      <c r="B18" s="751" t="s">
        <v>607</v>
      </c>
      <c r="C18" s="751"/>
      <c r="D18" s="751"/>
      <c r="E18" s="751"/>
      <c r="F18" s="751"/>
      <c r="G18" s="751"/>
      <c r="H18" s="751"/>
      <c r="I18" s="751"/>
      <c r="K18" s="84" t="s">
        <v>681</v>
      </c>
      <c r="P18" s="68"/>
      <c r="U18" s="3"/>
    </row>
    <row r="19" spans="2:21" ht="18.75" customHeight="1">
      <c r="B19" s="88" t="s">
        <v>608</v>
      </c>
      <c r="C19" s="88"/>
      <c r="D19" s="88"/>
      <c r="E19" s="88"/>
      <c r="F19" s="88"/>
      <c r="G19" s="88"/>
      <c r="H19" s="88"/>
      <c r="I19" s="88"/>
      <c r="K19" s="84" t="s">
        <v>682</v>
      </c>
      <c r="P19" s="68"/>
      <c r="U19" s="3"/>
    </row>
    <row r="20" spans="2:21" ht="17.25" customHeight="1">
      <c r="B20" s="88" t="s">
        <v>609</v>
      </c>
      <c r="C20" s="88"/>
      <c r="D20" s="88"/>
      <c r="E20" s="88"/>
      <c r="F20" s="88"/>
      <c r="G20" s="88"/>
      <c r="H20" s="88"/>
      <c r="I20" s="88"/>
      <c r="K20" s="84" t="s">
        <v>683</v>
      </c>
      <c r="P20" s="68"/>
      <c r="U20" s="3"/>
    </row>
    <row r="21" spans="2:21" ht="17.25" customHeight="1">
      <c r="B21" s="88" t="s">
        <v>610</v>
      </c>
      <c r="C21" s="88"/>
      <c r="D21" s="88"/>
      <c r="E21" s="88"/>
      <c r="F21" s="88"/>
      <c r="G21" s="88"/>
      <c r="H21" s="88"/>
      <c r="I21" s="88"/>
      <c r="K21" s="85" t="s">
        <v>638</v>
      </c>
      <c r="P21" s="68"/>
      <c r="U21" s="3"/>
    </row>
    <row r="22" spans="2:21" ht="17.25" customHeight="1">
      <c r="B22" s="81" t="s">
        <v>684</v>
      </c>
      <c r="C22" s="81"/>
      <c r="D22" s="81"/>
      <c r="E22" s="81"/>
      <c r="F22" s="81"/>
      <c r="G22" s="81"/>
      <c r="H22" s="81"/>
      <c r="I22" s="81"/>
      <c r="K22" s="85" t="s">
        <v>685</v>
      </c>
      <c r="P22" s="68"/>
      <c r="U22" s="3"/>
    </row>
    <row r="23" spans="2:21" ht="17.25" customHeight="1">
      <c r="B23" s="81" t="s">
        <v>686</v>
      </c>
      <c r="C23" s="81"/>
      <c r="D23" s="81"/>
      <c r="E23" s="81"/>
      <c r="F23" s="81"/>
      <c r="G23" s="81"/>
      <c r="H23" s="81"/>
      <c r="I23" s="81"/>
      <c r="J23" s="81"/>
      <c r="P23" s="68"/>
      <c r="U23" s="3"/>
    </row>
    <row r="24" spans="2:21" ht="17.25" customHeight="1">
      <c r="B24" s="81" t="s">
        <v>687</v>
      </c>
      <c r="J24" s="5"/>
      <c r="P24" s="68"/>
      <c r="U24" s="3"/>
    </row>
    <row r="25" spans="2:21" ht="17.25" customHeight="1">
      <c r="B25" s="89" t="s">
        <v>643</v>
      </c>
      <c r="J25" s="5"/>
      <c r="P25" s="68"/>
      <c r="U25" s="3"/>
    </row>
    <row r="26" spans="2:21" ht="17.25" customHeight="1">
      <c r="K26" s="85"/>
      <c r="P26" s="68"/>
      <c r="U26" s="3"/>
    </row>
    <row r="27" spans="2:21">
      <c r="B27" s="74"/>
      <c r="P27" s="68"/>
      <c r="U27" s="3"/>
    </row>
    <row r="28" spans="2:21">
      <c r="B28" s="70"/>
      <c r="D28" s="71"/>
      <c r="E28" s="71"/>
      <c r="F28" s="71"/>
      <c r="G28" s="71"/>
      <c r="H28" s="71"/>
      <c r="P28" s="68"/>
      <c r="U28" s="3"/>
    </row>
    <row r="29" spans="2:21">
      <c r="B29" s="78" t="s">
        <v>611</v>
      </c>
      <c r="C29" s="71" t="s">
        <v>594</v>
      </c>
      <c r="D29" s="5"/>
      <c r="E29" s="5"/>
      <c r="F29" s="71" t="s">
        <v>599</v>
      </c>
      <c r="G29" s="5"/>
      <c r="J29" s="79"/>
      <c r="K29" s="69"/>
      <c r="P29" s="68"/>
      <c r="U29" s="3"/>
    </row>
    <row r="30" spans="2:21">
      <c r="B30" s="80" t="s">
        <v>487</v>
      </c>
      <c r="C30" s="71" t="s">
        <v>595</v>
      </c>
      <c r="D30" s="5"/>
      <c r="E30" s="5"/>
      <c r="F30" s="71" t="s">
        <v>614</v>
      </c>
      <c r="G30" s="5"/>
      <c r="J30" s="81"/>
      <c r="O30" s="4"/>
      <c r="P30" s="4"/>
    </row>
    <row r="31" spans="2:21">
      <c r="B31" s="80" t="s">
        <v>488</v>
      </c>
      <c r="C31" s="71" t="s">
        <v>596</v>
      </c>
      <c r="D31" s="5"/>
      <c r="E31" s="5"/>
      <c r="F31" s="71" t="s">
        <v>600</v>
      </c>
      <c r="G31" s="5"/>
      <c r="J31" s="79"/>
      <c r="L31" s="5"/>
      <c r="M31" s="5"/>
    </row>
    <row r="32" spans="2:21">
      <c r="B32" s="80" t="s">
        <v>489</v>
      </c>
      <c r="C32" s="71" t="s">
        <v>597</v>
      </c>
      <c r="D32" s="5"/>
      <c r="E32" s="5"/>
      <c r="F32" s="71" t="s">
        <v>601</v>
      </c>
      <c r="G32" s="5"/>
      <c r="J32" s="83"/>
      <c r="L32" s="5"/>
      <c r="M32" s="5"/>
    </row>
    <row r="33" spans="1:249">
      <c r="K33" s="82"/>
      <c r="L33" s="5"/>
      <c r="M33" s="5"/>
      <c r="T33" s="4"/>
    </row>
    <row r="34" spans="1:249">
      <c r="I34" s="75"/>
      <c r="K34" s="82"/>
      <c r="T34" s="4"/>
    </row>
    <row r="35" spans="1:249">
      <c r="I35" s="86"/>
      <c r="Q35" s="4"/>
    </row>
    <row r="36" spans="1:249">
      <c r="I36" s="75"/>
    </row>
    <row r="37" spans="1:249">
      <c r="I37" s="82"/>
    </row>
    <row r="38" spans="1:249">
      <c r="A38" s="4"/>
      <c r="L38" s="4"/>
      <c r="M38" s="4"/>
      <c r="N38" s="4"/>
      <c r="O38" s="4"/>
      <c r="P38" s="4"/>
      <c r="Q38" s="4"/>
      <c r="R38" s="4"/>
      <c r="S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row>
    <row r="39" spans="1:249">
      <c r="A39" s="4"/>
      <c r="L39" s="4"/>
      <c r="M39" s="4"/>
      <c r="N39" s="4"/>
      <c r="O39" s="4"/>
      <c r="P39" s="4"/>
      <c r="Q39" s="4"/>
      <c r="R39" s="4"/>
      <c r="S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row>
    <row r="44" spans="1:249">
      <c r="P44" s="4"/>
    </row>
    <row r="45" spans="1:249">
      <c r="O45" s="4"/>
      <c r="P45" s="4"/>
      <c r="Q45" s="4"/>
    </row>
  </sheetData>
  <mergeCells count="9">
    <mergeCell ref="B14:I14"/>
    <mergeCell ref="B17:I17"/>
    <mergeCell ref="B18:I18"/>
    <mergeCell ref="B8:I8"/>
    <mergeCell ref="B9:I9"/>
    <mergeCell ref="B10:I10"/>
    <mergeCell ref="B11:I11"/>
    <mergeCell ref="B12:I12"/>
    <mergeCell ref="B13:I13"/>
  </mergeCells>
  <phoneticPr fontId="2"/>
  <pageMargins left="0.47244094488188981" right="0.34" top="0.39370078740157483" bottom="0.31496062992125984" header="0.23622047244094491" footer="0.15748031496062992"/>
  <pageSetup paperSize="9" scale="99" orientation="landscape" r:id="rId1"/>
  <headerFoot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35"/>
  <sheetViews>
    <sheetView view="pageBreakPreview" zoomScaleNormal="75" zoomScaleSheetLayoutView="100" workbookViewId="0">
      <selection activeCell="J32" sqref="J32"/>
    </sheetView>
  </sheetViews>
  <sheetFormatPr defaultColWidth="9" defaultRowHeight="13.5"/>
  <cols>
    <col min="1" max="1" width="8.125" style="92" customWidth="1"/>
    <col min="2" max="2" width="1.875" style="93" customWidth="1"/>
    <col min="3" max="3" width="10" style="94" customWidth="1"/>
    <col min="4" max="4" width="2.25" style="94" customWidth="1"/>
    <col min="5" max="5" width="6.875" style="95" customWidth="1"/>
    <col min="6" max="6" width="6.875" style="92" customWidth="1"/>
    <col min="7" max="7" width="1.875" style="92" customWidth="1"/>
    <col min="8" max="8" width="10" style="92" customWidth="1"/>
    <col min="9" max="9" width="2.25" style="92" customWidth="1"/>
    <col min="10" max="10" width="6.875" style="96" customWidth="1"/>
    <col min="11" max="11" width="6.875" style="92" customWidth="1"/>
    <col min="12" max="12" width="0.375" style="92" customWidth="1"/>
    <col min="13" max="13" width="10" style="92" customWidth="1"/>
    <col min="14" max="14" width="2.25" style="92" customWidth="1"/>
    <col min="15" max="15" width="6.875" style="96" customWidth="1"/>
    <col min="16" max="16" width="6.875" style="92" customWidth="1"/>
    <col min="17" max="17" width="0.5" style="92" customWidth="1"/>
    <col min="18" max="18" width="10" style="92" customWidth="1"/>
    <col min="19" max="19" width="2.25" style="92" customWidth="1"/>
    <col min="20" max="20" width="6.875" style="96" customWidth="1"/>
    <col min="21" max="21" width="6.875" style="92" customWidth="1"/>
    <col min="22" max="22" width="0.375" style="92" customWidth="1"/>
    <col min="23" max="23" width="10" style="92" customWidth="1"/>
    <col min="24" max="24" width="2.25" style="92" customWidth="1"/>
    <col min="25" max="25" width="6.875" style="96" customWidth="1"/>
    <col min="26" max="26" width="6.875" style="92" customWidth="1"/>
    <col min="27" max="16384" width="9" style="92"/>
  </cols>
  <sheetData>
    <row r="1" spans="1:27" ht="17.25" customHeight="1">
      <c r="A1" s="846" t="s">
        <v>421</v>
      </c>
      <c r="B1" s="846"/>
      <c r="C1" s="846"/>
      <c r="D1" s="846"/>
      <c r="E1" s="846"/>
      <c r="F1" s="846"/>
      <c r="G1" s="846"/>
      <c r="H1" s="846"/>
      <c r="I1" s="846"/>
      <c r="J1" s="846"/>
      <c r="K1" s="846"/>
      <c r="L1" s="846"/>
      <c r="M1" s="846"/>
      <c r="N1" s="846"/>
      <c r="O1" s="846"/>
      <c r="P1" s="846"/>
      <c r="Q1" s="846"/>
      <c r="R1" s="846"/>
      <c r="S1" s="846"/>
      <c r="T1" s="846"/>
      <c r="U1" s="846"/>
      <c r="V1" s="846"/>
      <c r="W1" s="846"/>
      <c r="X1" s="846"/>
      <c r="Y1" s="846"/>
      <c r="Z1" s="846"/>
    </row>
    <row r="2" spans="1:27" ht="4.5" customHeight="1"/>
    <row r="3" spans="1:27" ht="24.75" customHeight="1">
      <c r="A3" s="567" t="s">
        <v>0</v>
      </c>
      <c r="B3" s="831"/>
      <c r="C3" s="831"/>
      <c r="D3" s="831"/>
      <c r="E3" s="831"/>
      <c r="F3" s="831"/>
      <c r="G3" s="387"/>
      <c r="H3" s="708" t="s">
        <v>1</v>
      </c>
      <c r="I3" s="834"/>
      <c r="J3" s="834"/>
      <c r="K3" s="834"/>
      <c r="L3" s="834"/>
      <c r="M3" s="834"/>
      <c r="N3" s="834"/>
      <c r="O3" s="834"/>
      <c r="P3" s="834"/>
      <c r="Q3" s="388"/>
      <c r="R3" s="708" t="s">
        <v>199</v>
      </c>
      <c r="S3" s="835"/>
      <c r="T3" s="835"/>
      <c r="U3" s="835"/>
      <c r="V3" s="835"/>
      <c r="W3" s="836"/>
      <c r="X3" s="567" t="s">
        <v>222</v>
      </c>
      <c r="Y3" s="389"/>
      <c r="Z3" s="390"/>
      <c r="AA3" s="169"/>
    </row>
    <row r="4" spans="1:27" ht="24.75" customHeight="1">
      <c r="A4" s="386"/>
      <c r="B4" s="832"/>
      <c r="C4" s="832"/>
      <c r="D4" s="832"/>
      <c r="E4" s="832"/>
      <c r="F4" s="832"/>
      <c r="G4" s="392"/>
      <c r="H4" s="708" t="s">
        <v>2</v>
      </c>
      <c r="I4" s="834"/>
      <c r="J4" s="834"/>
      <c r="K4" s="834"/>
      <c r="L4" s="834"/>
      <c r="M4" s="834"/>
      <c r="N4" s="834"/>
      <c r="O4" s="834"/>
      <c r="P4" s="834"/>
      <c r="Q4" s="388"/>
      <c r="R4" s="708" t="s">
        <v>3</v>
      </c>
      <c r="S4" s="837">
        <f>K5+K11</f>
        <v>0</v>
      </c>
      <c r="T4" s="837"/>
      <c r="U4" s="837"/>
      <c r="V4" s="391"/>
      <c r="W4" s="570" t="s">
        <v>162</v>
      </c>
      <c r="X4" s="841"/>
      <c r="Y4" s="842"/>
      <c r="Z4" s="843"/>
      <c r="AA4" s="169"/>
    </row>
    <row r="5" spans="1:27" ht="24" customHeight="1">
      <c r="B5" s="709" t="s">
        <v>446</v>
      </c>
      <c r="C5" s="99"/>
      <c r="D5" s="98"/>
      <c r="E5" s="100"/>
      <c r="F5" s="572" t="s">
        <v>161</v>
      </c>
      <c r="G5" s="833">
        <f>SUM(E10,J10,Y10)</f>
        <v>10500</v>
      </c>
      <c r="H5" s="833"/>
      <c r="I5" s="573" t="s">
        <v>162</v>
      </c>
      <c r="J5" s="574" t="s">
        <v>431</v>
      </c>
      <c r="K5" s="840">
        <f>SUM(F10,K10,Z10)</f>
        <v>0</v>
      </c>
      <c r="L5" s="840"/>
      <c r="M5" s="840"/>
      <c r="N5" s="573" t="s">
        <v>162</v>
      </c>
      <c r="O5" s="575" t="s">
        <v>461</v>
      </c>
      <c r="Z5" s="91"/>
    </row>
    <row r="6" spans="1:27" ht="14.25" customHeight="1">
      <c r="A6" s="576" t="s">
        <v>5</v>
      </c>
      <c r="B6" s="808" t="s">
        <v>6</v>
      </c>
      <c r="C6" s="821"/>
      <c r="D6" s="821"/>
      <c r="E6" s="821"/>
      <c r="F6" s="577" t="s">
        <v>220</v>
      </c>
      <c r="G6" s="808" t="s">
        <v>9</v>
      </c>
      <c r="H6" s="821"/>
      <c r="I6" s="821"/>
      <c r="J6" s="821"/>
      <c r="K6" s="577" t="s">
        <v>220</v>
      </c>
      <c r="L6" s="821" t="s">
        <v>7</v>
      </c>
      <c r="M6" s="821"/>
      <c r="N6" s="821"/>
      <c r="O6" s="821"/>
      <c r="P6" s="577" t="s">
        <v>220</v>
      </c>
      <c r="Q6" s="808" t="s">
        <v>8</v>
      </c>
      <c r="R6" s="821"/>
      <c r="S6" s="821"/>
      <c r="T6" s="821"/>
      <c r="U6" s="577" t="s">
        <v>220</v>
      </c>
      <c r="V6" s="808" t="s">
        <v>10</v>
      </c>
      <c r="W6" s="821"/>
      <c r="X6" s="821"/>
      <c r="Y6" s="821"/>
      <c r="Z6" s="577" t="s">
        <v>220</v>
      </c>
    </row>
    <row r="7" spans="1:27" s="93" customFormat="1" ht="14.25" customHeight="1">
      <c r="A7" s="201"/>
      <c r="B7" s="101"/>
      <c r="C7" s="412" t="s">
        <v>167</v>
      </c>
      <c r="D7" s="427" t="s">
        <v>468</v>
      </c>
      <c r="E7" s="410">
        <v>1600</v>
      </c>
      <c r="F7" s="102"/>
      <c r="G7" s="586"/>
      <c r="H7" s="419" t="s">
        <v>320</v>
      </c>
      <c r="I7" s="413" t="s">
        <v>706</v>
      </c>
      <c r="J7" s="410">
        <v>1750</v>
      </c>
      <c r="K7" s="102"/>
      <c r="L7" s="589"/>
      <c r="M7" s="587"/>
      <c r="N7" s="638"/>
      <c r="O7" s="552"/>
      <c r="P7" s="102"/>
      <c r="Q7" s="586"/>
      <c r="R7" s="587"/>
      <c r="S7" s="585"/>
      <c r="T7" s="552"/>
      <c r="U7" s="103"/>
      <c r="V7" s="586"/>
      <c r="W7" s="419" t="s">
        <v>92</v>
      </c>
      <c r="X7" s="591"/>
      <c r="Y7" s="410">
        <v>800</v>
      </c>
      <c r="Z7" s="102"/>
    </row>
    <row r="8" spans="1:27" s="93" customFormat="1" ht="14.25" customHeight="1">
      <c r="A8" s="202"/>
      <c r="B8" s="105"/>
      <c r="C8" s="414" t="s">
        <v>320</v>
      </c>
      <c r="D8" s="417" t="s">
        <v>474</v>
      </c>
      <c r="E8" s="399">
        <v>3050</v>
      </c>
      <c r="F8" s="110"/>
      <c r="G8" s="557"/>
      <c r="H8" s="107"/>
      <c r="I8" s="590"/>
      <c r="J8" s="556"/>
      <c r="K8" s="109"/>
      <c r="L8" s="594"/>
      <c r="M8" s="107"/>
      <c r="N8" s="599"/>
      <c r="O8" s="556"/>
      <c r="P8" s="109"/>
      <c r="Q8" s="557"/>
      <c r="R8" s="107"/>
      <c r="S8" s="590"/>
      <c r="T8" s="556"/>
      <c r="U8" s="109"/>
      <c r="V8" s="557"/>
      <c r="W8" s="107"/>
      <c r="X8" s="555"/>
      <c r="Y8" s="556"/>
      <c r="Z8" s="109"/>
    </row>
    <row r="9" spans="1:27" s="93" customFormat="1" ht="14.25" customHeight="1">
      <c r="A9" s="202"/>
      <c r="B9" s="635"/>
      <c r="C9" s="414" t="s">
        <v>93</v>
      </c>
      <c r="D9" s="417" t="s">
        <v>474</v>
      </c>
      <c r="E9" s="399">
        <v>3300</v>
      </c>
      <c r="F9" s="110"/>
      <c r="G9" s="557"/>
      <c r="H9" s="107"/>
      <c r="I9" s="595"/>
      <c r="J9" s="556"/>
      <c r="K9" s="109"/>
      <c r="L9" s="594"/>
      <c r="M9" s="107"/>
      <c r="N9" s="595"/>
      <c r="O9" s="556"/>
      <c r="P9" s="109"/>
      <c r="Q9" s="557"/>
      <c r="R9" s="107"/>
      <c r="S9" s="595"/>
      <c r="T9" s="556"/>
      <c r="U9" s="109"/>
      <c r="V9" s="557"/>
      <c r="W9" s="107"/>
      <c r="X9" s="555"/>
      <c r="Y9" s="556"/>
      <c r="Z9" s="109"/>
    </row>
    <row r="10" spans="1:27" s="96" customFormat="1" ht="14.25" customHeight="1">
      <c r="A10" s="119"/>
      <c r="B10" s="600"/>
      <c r="C10" s="418" t="s">
        <v>417</v>
      </c>
      <c r="D10" s="602"/>
      <c r="E10" s="167">
        <f>SUM(E7:E9)</f>
        <v>7950</v>
      </c>
      <c r="F10" s="168">
        <f>SUM(F7:F9)</f>
        <v>0</v>
      </c>
      <c r="G10" s="605"/>
      <c r="H10" s="432" t="s">
        <v>417</v>
      </c>
      <c r="I10" s="602"/>
      <c r="J10" s="167">
        <f>SUM(J7:J9)</f>
        <v>1750</v>
      </c>
      <c r="K10" s="168">
        <f>SUM(K7:K9)</f>
        <v>0</v>
      </c>
      <c r="L10" s="112"/>
      <c r="M10" s="621"/>
      <c r="N10" s="602"/>
      <c r="O10" s="167">
        <f>SUM(O7:O9)</f>
        <v>0</v>
      </c>
      <c r="P10" s="171"/>
      <c r="Q10" s="605"/>
      <c r="R10" s="621"/>
      <c r="S10" s="602"/>
      <c r="T10" s="603"/>
      <c r="U10" s="168">
        <f>SUM(U7:U9)</f>
        <v>0</v>
      </c>
      <c r="V10" s="605"/>
      <c r="W10" s="432" t="s">
        <v>417</v>
      </c>
      <c r="X10" s="602"/>
      <c r="Y10" s="167">
        <f>SUM(Y7:Y9)</f>
        <v>800</v>
      </c>
      <c r="Z10" s="168">
        <f>SUM(Z7:Z9)</f>
        <v>0</v>
      </c>
    </row>
    <row r="11" spans="1:27" ht="24" customHeight="1">
      <c r="B11" s="571" t="s">
        <v>447</v>
      </c>
      <c r="C11" s="203"/>
      <c r="D11" s="204"/>
      <c r="E11" s="205"/>
      <c r="F11" s="572" t="s">
        <v>161</v>
      </c>
      <c r="G11" s="845">
        <f>SUM(E26,J26,Y26,O26)</f>
        <v>12550</v>
      </c>
      <c r="H11" s="845">
        <f>SUM(C47,H47,M47,R47,W31)</f>
        <v>0</v>
      </c>
      <c r="I11" s="710" t="s">
        <v>162</v>
      </c>
      <c r="J11" s="711" t="s">
        <v>431</v>
      </c>
      <c r="K11" s="844">
        <f>SUM(F26,K26,Z26,P26)</f>
        <v>0</v>
      </c>
      <c r="L11" s="844"/>
      <c r="M11" s="844"/>
      <c r="N11" s="710" t="s">
        <v>162</v>
      </c>
      <c r="O11" s="575" t="s">
        <v>461</v>
      </c>
    </row>
    <row r="12" spans="1:27" ht="14.25" customHeight="1">
      <c r="A12" s="576" t="s">
        <v>5</v>
      </c>
      <c r="B12" s="808" t="s">
        <v>6</v>
      </c>
      <c r="C12" s="821"/>
      <c r="D12" s="821"/>
      <c r="E12" s="821"/>
      <c r="F12" s="577" t="s">
        <v>220</v>
      </c>
      <c r="G12" s="808" t="s">
        <v>9</v>
      </c>
      <c r="H12" s="821"/>
      <c r="I12" s="821"/>
      <c r="J12" s="821"/>
      <c r="K12" s="577" t="s">
        <v>220</v>
      </c>
      <c r="L12" s="821" t="s">
        <v>7</v>
      </c>
      <c r="M12" s="821"/>
      <c r="N12" s="821"/>
      <c r="O12" s="821"/>
      <c r="P12" s="577" t="s">
        <v>220</v>
      </c>
      <c r="Q12" s="808" t="s">
        <v>8</v>
      </c>
      <c r="R12" s="821"/>
      <c r="S12" s="821"/>
      <c r="T12" s="821"/>
      <c r="U12" s="577" t="s">
        <v>220</v>
      </c>
      <c r="V12" s="808" t="s">
        <v>10</v>
      </c>
      <c r="W12" s="821"/>
      <c r="X12" s="821"/>
      <c r="Y12" s="821"/>
      <c r="Z12" s="577" t="s">
        <v>220</v>
      </c>
    </row>
    <row r="13" spans="1:27" s="93" customFormat="1" ht="14.25" customHeight="1">
      <c r="A13" s="712" t="s">
        <v>168</v>
      </c>
      <c r="B13" s="431" t="s">
        <v>223</v>
      </c>
      <c r="C13" s="464" t="s">
        <v>419</v>
      </c>
      <c r="D13" s="465" t="s">
        <v>589</v>
      </c>
      <c r="E13" s="410">
        <v>2150</v>
      </c>
      <c r="F13" s="171"/>
      <c r="G13" s="586"/>
      <c r="H13" s="471" t="s">
        <v>94</v>
      </c>
      <c r="I13" s="445" t="s">
        <v>276</v>
      </c>
      <c r="J13" s="167">
        <v>600</v>
      </c>
      <c r="K13" s="114"/>
      <c r="L13" s="586"/>
      <c r="M13" s="587"/>
      <c r="N13" s="701"/>
      <c r="O13" s="608"/>
      <c r="P13" s="115"/>
      <c r="Q13" s="609"/>
      <c r="R13" s="611"/>
      <c r="S13" s="701"/>
      <c r="T13" s="608"/>
      <c r="U13" s="115"/>
      <c r="V13" s="609"/>
      <c r="W13" s="702"/>
      <c r="X13" s="612"/>
      <c r="Y13" s="608"/>
      <c r="Z13" s="115"/>
    </row>
    <row r="14" spans="1:27" s="93" customFormat="1" ht="14.25" customHeight="1">
      <c r="A14" s="713" t="s">
        <v>169</v>
      </c>
      <c r="B14" s="600"/>
      <c r="C14" s="438" t="s">
        <v>94</v>
      </c>
      <c r="D14" s="427" t="s">
        <v>468</v>
      </c>
      <c r="E14" s="167">
        <v>1150</v>
      </c>
      <c r="F14" s="171"/>
      <c r="G14" s="604"/>
      <c r="H14" s="700"/>
      <c r="I14" s="653"/>
      <c r="J14" s="603"/>
      <c r="K14" s="171"/>
      <c r="L14" s="557"/>
      <c r="M14" s="107"/>
      <c r="N14" s="610"/>
      <c r="O14" s="556"/>
      <c r="P14" s="109"/>
      <c r="Q14" s="557"/>
      <c r="R14" s="107"/>
      <c r="S14" s="610"/>
      <c r="T14" s="556"/>
      <c r="U14" s="109"/>
      <c r="V14" s="557"/>
      <c r="W14" s="633"/>
      <c r="X14" s="555"/>
      <c r="Y14" s="556"/>
      <c r="Z14" s="109"/>
    </row>
    <row r="15" spans="1:27" s="93" customFormat="1" ht="14.25" customHeight="1">
      <c r="A15" s="713" t="s">
        <v>170</v>
      </c>
      <c r="B15" s="441" t="s">
        <v>224</v>
      </c>
      <c r="C15" s="464" t="s">
        <v>95</v>
      </c>
      <c r="D15" s="465" t="s">
        <v>644</v>
      </c>
      <c r="E15" s="167">
        <v>2600</v>
      </c>
      <c r="F15" s="171"/>
      <c r="G15" s="586"/>
      <c r="H15" s="587"/>
      <c r="I15" s="585"/>
      <c r="J15" s="552"/>
      <c r="K15" s="102"/>
      <c r="L15" s="557"/>
      <c r="M15" s="107"/>
      <c r="N15" s="610"/>
      <c r="O15" s="556"/>
      <c r="P15" s="109"/>
      <c r="Q15" s="557"/>
      <c r="R15" s="107"/>
      <c r="S15" s="610"/>
      <c r="T15" s="556"/>
      <c r="U15" s="109"/>
      <c r="V15" s="557"/>
      <c r="W15" s="107"/>
      <c r="X15" s="610"/>
      <c r="Y15" s="556"/>
      <c r="Z15" s="109"/>
    </row>
    <row r="16" spans="1:27" s="93" customFormat="1" ht="14.25" customHeight="1">
      <c r="A16" s="848" t="s">
        <v>171</v>
      </c>
      <c r="B16" s="101"/>
      <c r="C16" s="412" t="s">
        <v>96</v>
      </c>
      <c r="D16" s="456" t="s">
        <v>399</v>
      </c>
      <c r="E16" s="466">
        <v>700</v>
      </c>
      <c r="F16" s="106"/>
      <c r="G16" s="635"/>
      <c r="H16" s="636"/>
      <c r="I16" s="666"/>
      <c r="J16" s="643"/>
      <c r="K16" s="106"/>
      <c r="L16" s="557"/>
      <c r="M16" s="107"/>
      <c r="N16" s="666"/>
      <c r="O16" s="643"/>
      <c r="P16" s="108"/>
      <c r="Q16" s="635"/>
      <c r="R16" s="636"/>
      <c r="S16" s="645"/>
      <c r="T16" s="643"/>
      <c r="U16" s="108"/>
      <c r="V16" s="635"/>
      <c r="W16" s="636"/>
      <c r="X16" s="666"/>
      <c r="Y16" s="643"/>
      <c r="Z16" s="108"/>
    </row>
    <row r="17" spans="1:26" s="93" customFormat="1" ht="14.25" customHeight="1">
      <c r="A17" s="849"/>
      <c r="B17" s="105"/>
      <c r="C17" s="414" t="s">
        <v>321</v>
      </c>
      <c r="D17" s="456" t="s">
        <v>479</v>
      </c>
      <c r="E17" s="399">
        <v>200</v>
      </c>
      <c r="F17" s="110"/>
      <c r="G17" s="557"/>
      <c r="H17" s="107"/>
      <c r="I17" s="590"/>
      <c r="J17" s="556"/>
      <c r="K17" s="110"/>
      <c r="L17" s="557"/>
      <c r="M17" s="107"/>
      <c r="N17" s="590"/>
      <c r="O17" s="556"/>
      <c r="P17" s="109"/>
      <c r="Q17" s="557"/>
      <c r="R17" s="107"/>
      <c r="S17" s="590"/>
      <c r="T17" s="556"/>
      <c r="U17" s="109"/>
      <c r="V17" s="557"/>
      <c r="W17" s="107"/>
      <c r="X17" s="590"/>
      <c r="Y17" s="631"/>
      <c r="Z17" s="109"/>
    </row>
    <row r="18" spans="1:26" s="93" customFormat="1" ht="14.25" customHeight="1">
      <c r="A18" s="849"/>
      <c r="B18" s="105"/>
      <c r="C18" s="414" t="s">
        <v>322</v>
      </c>
      <c r="D18" s="456" t="s">
        <v>400</v>
      </c>
      <c r="E18" s="399">
        <v>500</v>
      </c>
      <c r="F18" s="110"/>
      <c r="G18" s="557"/>
      <c r="H18" s="107"/>
      <c r="I18" s="595"/>
      <c r="J18" s="556"/>
      <c r="K18" s="110"/>
      <c r="L18" s="557"/>
      <c r="M18" s="107"/>
      <c r="N18" s="595"/>
      <c r="O18" s="556"/>
      <c r="P18" s="109"/>
      <c r="Q18" s="557"/>
      <c r="R18" s="107"/>
      <c r="S18" s="595"/>
      <c r="T18" s="556"/>
      <c r="U18" s="109"/>
      <c r="V18" s="557"/>
      <c r="W18" s="107"/>
      <c r="X18" s="590"/>
      <c r="Y18" s="556"/>
      <c r="Z18" s="109"/>
    </row>
    <row r="19" spans="1:26" s="93" customFormat="1" ht="14.25" customHeight="1">
      <c r="A19" s="849"/>
      <c r="B19" s="105"/>
      <c r="C19" s="414" t="s">
        <v>323</v>
      </c>
      <c r="D19" s="456" t="s">
        <v>400</v>
      </c>
      <c r="E19" s="399">
        <v>400</v>
      </c>
      <c r="F19" s="110"/>
      <c r="G19" s="557"/>
      <c r="H19" s="107"/>
      <c r="I19" s="595"/>
      <c r="J19" s="556"/>
      <c r="K19" s="110"/>
      <c r="L19" s="557"/>
      <c r="M19" s="107"/>
      <c r="N19" s="595"/>
      <c r="O19" s="556"/>
      <c r="P19" s="109"/>
      <c r="Q19" s="557"/>
      <c r="R19" s="107"/>
      <c r="S19" s="595"/>
      <c r="T19" s="556"/>
      <c r="U19" s="109"/>
      <c r="V19" s="557"/>
      <c r="W19" s="107"/>
      <c r="X19" s="590"/>
      <c r="Y19" s="556"/>
      <c r="Z19" s="109"/>
    </row>
    <row r="20" spans="1:26" s="93" customFormat="1" ht="14.25" customHeight="1">
      <c r="A20" s="849"/>
      <c r="B20" s="105"/>
      <c r="C20" s="414" t="s">
        <v>324</v>
      </c>
      <c r="D20" s="417" t="s">
        <v>400</v>
      </c>
      <c r="E20" s="399">
        <v>350</v>
      </c>
      <c r="F20" s="110"/>
      <c r="G20" s="557"/>
      <c r="H20" s="107"/>
      <c r="I20" s="595"/>
      <c r="J20" s="556"/>
      <c r="K20" s="110"/>
      <c r="L20" s="557"/>
      <c r="M20" s="107"/>
      <c r="N20" s="595"/>
      <c r="O20" s="556"/>
      <c r="P20" s="109"/>
      <c r="Q20" s="557"/>
      <c r="R20" s="107"/>
      <c r="S20" s="595"/>
      <c r="T20" s="556"/>
      <c r="U20" s="109"/>
      <c r="V20" s="557"/>
      <c r="W20" s="107"/>
      <c r="X20" s="610"/>
      <c r="Y20" s="556"/>
      <c r="Z20" s="109"/>
    </row>
    <row r="21" spans="1:26" s="93" customFormat="1" ht="14.25" customHeight="1">
      <c r="A21" s="850"/>
      <c r="B21" s="703"/>
      <c r="C21" s="467" t="s">
        <v>262</v>
      </c>
      <c r="D21" s="468" t="s">
        <v>474</v>
      </c>
      <c r="E21" s="469">
        <v>300</v>
      </c>
      <c r="F21" s="116"/>
      <c r="G21" s="557"/>
      <c r="H21" s="107"/>
      <c r="I21" s="595"/>
      <c r="J21" s="556"/>
      <c r="K21" s="110"/>
      <c r="L21" s="557"/>
      <c r="M21" s="107"/>
      <c r="N21" s="595"/>
      <c r="O21" s="556"/>
      <c r="P21" s="109"/>
      <c r="Q21" s="557"/>
      <c r="R21" s="107"/>
      <c r="S21" s="595"/>
      <c r="T21" s="556"/>
      <c r="U21" s="109"/>
      <c r="V21" s="557"/>
      <c r="W21" s="107"/>
      <c r="X21" s="610"/>
      <c r="Y21" s="556"/>
      <c r="Z21" s="109"/>
    </row>
    <row r="22" spans="1:26" s="93" customFormat="1" ht="14.25" customHeight="1">
      <c r="A22" s="713" t="s">
        <v>172</v>
      </c>
      <c r="B22" s="600"/>
      <c r="C22" s="464" t="s">
        <v>325</v>
      </c>
      <c r="D22" s="465" t="s">
        <v>588</v>
      </c>
      <c r="E22" s="167">
        <v>650</v>
      </c>
      <c r="F22" s="171"/>
      <c r="G22" s="644"/>
      <c r="H22" s="648"/>
      <c r="I22" s="704"/>
      <c r="J22" s="646"/>
      <c r="K22" s="152"/>
      <c r="L22" s="647"/>
      <c r="M22" s="648"/>
      <c r="N22" s="704"/>
      <c r="O22" s="646"/>
      <c r="P22" s="153"/>
      <c r="Q22" s="644"/>
      <c r="R22" s="648"/>
      <c r="S22" s="704"/>
      <c r="T22" s="646"/>
      <c r="U22" s="153"/>
      <c r="V22" s="644"/>
      <c r="W22" s="648"/>
      <c r="X22" s="651"/>
      <c r="Y22" s="646"/>
      <c r="Z22" s="153"/>
    </row>
    <row r="23" spans="1:26" s="93" customFormat="1" ht="14.25" customHeight="1">
      <c r="A23" s="713" t="s">
        <v>173</v>
      </c>
      <c r="B23" s="600"/>
      <c r="C23" s="464" t="s">
        <v>326</v>
      </c>
      <c r="D23" s="456" t="s">
        <v>399</v>
      </c>
      <c r="E23" s="167">
        <v>800</v>
      </c>
      <c r="F23" s="171"/>
      <c r="G23" s="604"/>
      <c r="H23" s="700"/>
      <c r="I23" s="705"/>
      <c r="J23" s="603"/>
      <c r="K23" s="171"/>
      <c r="L23" s="706"/>
      <c r="M23" s="700"/>
      <c r="N23" s="705"/>
      <c r="O23" s="603"/>
      <c r="P23" s="206"/>
      <c r="Q23" s="604"/>
      <c r="R23" s="700"/>
      <c r="S23" s="705"/>
      <c r="T23" s="603"/>
      <c r="U23" s="206"/>
      <c r="V23" s="604"/>
      <c r="W23" s="471" t="s">
        <v>327</v>
      </c>
      <c r="X23" s="653"/>
      <c r="Y23" s="167">
        <v>150</v>
      </c>
      <c r="Z23" s="171"/>
    </row>
    <row r="24" spans="1:26" s="93" customFormat="1" ht="14.25" customHeight="1">
      <c r="A24" s="714" t="s">
        <v>174</v>
      </c>
      <c r="B24" s="101"/>
      <c r="C24" s="412" t="s">
        <v>328</v>
      </c>
      <c r="D24" s="460" t="s">
        <v>644</v>
      </c>
      <c r="E24" s="466">
        <v>2000</v>
      </c>
      <c r="F24" s="106"/>
      <c r="G24" s="586"/>
      <c r="H24" s="587"/>
      <c r="I24" s="695"/>
      <c r="J24" s="552"/>
      <c r="K24" s="102"/>
      <c r="L24" s="589"/>
      <c r="M24" s="587"/>
      <c r="N24" s="695"/>
      <c r="O24" s="552"/>
      <c r="P24" s="102"/>
      <c r="Q24" s="586"/>
      <c r="R24" s="587"/>
      <c r="S24" s="695"/>
      <c r="T24" s="552"/>
      <c r="U24" s="103"/>
      <c r="V24" s="586"/>
      <c r="W24" s="587"/>
      <c r="X24" s="695"/>
      <c r="Y24" s="552"/>
      <c r="Z24" s="103"/>
    </row>
    <row r="25" spans="1:26" s="93" customFormat="1" ht="14.25" customHeight="1">
      <c r="A25" s="184"/>
      <c r="B25" s="635"/>
      <c r="C25" s="619"/>
      <c r="D25" s="707"/>
      <c r="E25" s="643"/>
      <c r="F25" s="106"/>
      <c r="G25" s="635"/>
      <c r="H25" s="636"/>
      <c r="I25" s="707"/>
      <c r="J25" s="643"/>
      <c r="K25" s="106"/>
      <c r="L25" s="674"/>
      <c r="M25" s="636"/>
      <c r="N25" s="707"/>
      <c r="O25" s="643"/>
      <c r="P25" s="108"/>
      <c r="Q25" s="635"/>
      <c r="R25" s="636"/>
      <c r="S25" s="707"/>
      <c r="T25" s="643"/>
      <c r="U25" s="108"/>
      <c r="V25" s="635"/>
      <c r="W25" s="636"/>
      <c r="X25" s="707"/>
      <c r="Y25" s="643"/>
      <c r="Z25" s="108"/>
    </row>
    <row r="26" spans="1:26" s="96" customFormat="1" ht="14.25" customHeight="1">
      <c r="A26" s="119"/>
      <c r="B26" s="600"/>
      <c r="C26" s="418" t="s">
        <v>417</v>
      </c>
      <c r="D26" s="602"/>
      <c r="E26" s="167">
        <f>SUM(E13:E25)</f>
        <v>11800</v>
      </c>
      <c r="F26" s="168">
        <f>SUM(F13:F25)</f>
        <v>0</v>
      </c>
      <c r="G26" s="605"/>
      <c r="H26" s="432" t="s">
        <v>417</v>
      </c>
      <c r="I26" s="653"/>
      <c r="J26" s="167">
        <f>SUM(J13:J25)</f>
        <v>600</v>
      </c>
      <c r="K26" s="168">
        <f>SUM(K13:K25)</f>
        <v>0</v>
      </c>
      <c r="L26" s="112"/>
      <c r="M26" s="621"/>
      <c r="N26" s="653"/>
      <c r="O26" s="167">
        <f>SUM(O13:O25)</f>
        <v>0</v>
      </c>
      <c r="P26" s="168">
        <f>SUM(P13:P25)</f>
        <v>0</v>
      </c>
      <c r="Q26" s="605"/>
      <c r="R26" s="621"/>
      <c r="S26" s="602"/>
      <c r="T26" s="603"/>
      <c r="U26" s="168">
        <f>SUM(U13:U25)</f>
        <v>0</v>
      </c>
      <c r="V26" s="605"/>
      <c r="W26" s="418" t="s">
        <v>417</v>
      </c>
      <c r="X26" s="602"/>
      <c r="Y26" s="167">
        <f>SUM(Y13:Y25)</f>
        <v>150</v>
      </c>
      <c r="Z26" s="168">
        <f>SUM(Z13:Z25)</f>
        <v>0</v>
      </c>
    </row>
    <row r="27" spans="1:26" s="96" customFormat="1" ht="14.25" customHeight="1">
      <c r="A27" s="97"/>
      <c r="B27" s="207"/>
      <c r="C27" s="208"/>
      <c r="D27" s="208"/>
      <c r="E27" s="173"/>
      <c r="F27" s="209"/>
      <c r="G27" s="209"/>
      <c r="H27" s="210"/>
      <c r="I27" s="211"/>
      <c r="J27" s="173"/>
      <c r="K27" s="209"/>
      <c r="L27" s="209"/>
      <c r="M27" s="210"/>
      <c r="N27" s="211"/>
      <c r="O27" s="173"/>
      <c r="P27" s="209"/>
      <c r="Q27" s="209"/>
      <c r="R27" s="210"/>
      <c r="S27" s="208"/>
      <c r="T27" s="173"/>
      <c r="U27" s="209"/>
      <c r="V27" s="209"/>
      <c r="W27" s="208"/>
      <c r="X27" s="208"/>
      <c r="Y27" s="173"/>
      <c r="Z27" s="209"/>
    </row>
    <row r="28" spans="1:26" s="125" customFormat="1" ht="14.1" customHeight="1">
      <c r="A28" s="212"/>
      <c r="B28" s="213"/>
      <c r="C28" s="214"/>
      <c r="D28" s="214"/>
      <c r="E28" s="215"/>
      <c r="F28" s="216"/>
      <c r="G28" s="217"/>
      <c r="H28" s="218"/>
      <c r="I28" s="218"/>
      <c r="J28" s="215"/>
      <c r="K28" s="217"/>
      <c r="L28" s="217"/>
      <c r="M28" s="218"/>
      <c r="N28" s="218"/>
      <c r="O28" s="215"/>
      <c r="P28" s="217"/>
      <c r="Q28" s="216"/>
      <c r="R28" s="218"/>
      <c r="S28" s="218"/>
      <c r="T28" s="215"/>
      <c r="U28" s="217"/>
      <c r="V28" s="217"/>
      <c r="W28" s="218"/>
      <c r="X28" s="218"/>
      <c r="Y28" s="215"/>
      <c r="Z28" s="217"/>
    </row>
    <row r="29" spans="1:26" s="130" customFormat="1" ht="12" customHeight="1">
      <c r="A29" s="623" t="s">
        <v>60</v>
      </c>
      <c r="B29" s="126"/>
      <c r="C29" s="624" t="s">
        <v>664</v>
      </c>
      <c r="D29" s="127"/>
      <c r="E29" s="127"/>
      <c r="F29" s="127"/>
      <c r="G29" s="127"/>
      <c r="H29" s="127"/>
      <c r="I29" s="127"/>
      <c r="J29" s="624" t="s">
        <v>711</v>
      </c>
      <c r="K29" s="127"/>
      <c r="L29" s="127"/>
      <c r="M29" s="127"/>
      <c r="N29" s="127"/>
      <c r="O29" s="128"/>
      <c r="P29" s="127"/>
      <c r="Q29" s="127"/>
      <c r="R29" s="127"/>
      <c r="S29" s="127"/>
      <c r="T29" s="128"/>
      <c r="U29" s="127"/>
      <c r="V29" s="127"/>
      <c r="W29" s="127"/>
      <c r="X29" s="127"/>
      <c r="Y29" s="128"/>
      <c r="Z29" s="129"/>
    </row>
    <row r="30" spans="1:26" s="130" customFormat="1" ht="12">
      <c r="A30" s="131"/>
      <c r="B30" s="132"/>
      <c r="C30" s="663" t="s">
        <v>635</v>
      </c>
      <c r="D30" s="133"/>
      <c r="E30" s="133"/>
      <c r="F30" s="133"/>
      <c r="G30" s="133"/>
      <c r="H30" s="133"/>
      <c r="I30" s="133"/>
      <c r="J30" s="134"/>
      <c r="K30" s="133"/>
      <c r="L30" s="133"/>
      <c r="M30" s="133"/>
      <c r="N30" s="133"/>
      <c r="O30" s="134"/>
      <c r="P30" s="133"/>
      <c r="Q30" s="133"/>
      <c r="R30" s="133"/>
      <c r="S30" s="133"/>
      <c r="T30" s="134"/>
      <c r="U30" s="133"/>
      <c r="V30" s="133"/>
      <c r="W30" s="133"/>
      <c r="X30" s="133"/>
      <c r="Y30" s="134"/>
      <c r="Z30" s="135"/>
    </row>
    <row r="31" spans="1:26" s="130" customFormat="1" ht="12" customHeight="1">
      <c r="A31" s="131"/>
      <c r="B31" s="132"/>
      <c r="C31" s="663" t="s">
        <v>692</v>
      </c>
      <c r="D31" s="133"/>
      <c r="E31" s="133"/>
      <c r="F31" s="133"/>
      <c r="G31" s="133"/>
      <c r="H31" s="133"/>
      <c r="I31" s="133"/>
      <c r="J31" s="134"/>
      <c r="K31" s="133"/>
      <c r="L31" s="133"/>
      <c r="M31" s="133"/>
      <c r="N31" s="133"/>
      <c r="O31" s="134"/>
      <c r="P31" s="133"/>
      <c r="Q31" s="133"/>
      <c r="R31" s="133"/>
      <c r="S31" s="133"/>
      <c r="T31" s="134"/>
      <c r="U31" s="133"/>
      <c r="V31" s="133"/>
      <c r="W31" s="133"/>
      <c r="X31" s="133"/>
      <c r="Y31" s="134"/>
      <c r="Z31" s="625" t="s">
        <v>472</v>
      </c>
    </row>
    <row r="32" spans="1:26" s="130" customFormat="1" ht="12" customHeight="1">
      <c r="A32" s="131"/>
      <c r="B32" s="132"/>
      <c r="C32" s="133"/>
      <c r="D32" s="133"/>
      <c r="E32" s="133"/>
      <c r="F32" s="133"/>
      <c r="G32" s="133"/>
      <c r="H32" s="133"/>
      <c r="I32" s="133"/>
      <c r="J32" s="134"/>
      <c r="K32" s="133"/>
      <c r="L32" s="133"/>
      <c r="M32" s="133"/>
      <c r="N32" s="133"/>
      <c r="O32" s="134"/>
      <c r="P32" s="133"/>
      <c r="Q32" s="133"/>
      <c r="R32" s="133"/>
      <c r="S32" s="133"/>
      <c r="T32" s="134"/>
      <c r="U32" s="133"/>
      <c r="V32" s="133"/>
      <c r="W32" s="133"/>
      <c r="X32" s="133"/>
      <c r="Y32" s="134"/>
      <c r="Z32" s="626" t="s">
        <v>641</v>
      </c>
    </row>
    <row r="33" spans="1:26" s="130" customFormat="1" ht="12" customHeight="1">
      <c r="A33" s="131"/>
      <c r="B33" s="132"/>
      <c r="C33" s="133"/>
      <c r="D33" s="133"/>
      <c r="E33" s="133"/>
      <c r="F33" s="133"/>
      <c r="G33" s="133"/>
      <c r="H33" s="133"/>
      <c r="I33" s="133"/>
      <c r="J33" s="134"/>
      <c r="K33" s="133"/>
      <c r="L33" s="133"/>
      <c r="M33" s="133"/>
      <c r="N33" s="133"/>
      <c r="O33" s="134"/>
      <c r="P33" s="133"/>
      <c r="Q33" s="133"/>
      <c r="R33" s="133"/>
      <c r="S33" s="133"/>
      <c r="T33" s="134"/>
      <c r="U33" s="133"/>
      <c r="V33" s="133"/>
      <c r="W33" s="133"/>
      <c r="X33" s="133"/>
      <c r="Y33" s="134"/>
      <c r="Z33" s="135"/>
    </row>
    <row r="34" spans="1:26" s="143" customFormat="1">
      <c r="A34" s="136"/>
      <c r="B34" s="137"/>
      <c r="C34" s="138"/>
      <c r="D34" s="138"/>
      <c r="E34" s="139"/>
      <c r="F34" s="140"/>
      <c r="G34" s="140"/>
      <c r="H34" s="140"/>
      <c r="I34" s="140"/>
      <c r="J34" s="141"/>
      <c r="K34" s="140"/>
      <c r="L34" s="140"/>
      <c r="M34" s="140"/>
      <c r="N34" s="140"/>
      <c r="O34" s="141"/>
      <c r="P34" s="140"/>
      <c r="Q34" s="140"/>
      <c r="R34" s="140"/>
      <c r="S34" s="140"/>
      <c r="T34" s="141"/>
      <c r="U34" s="140"/>
      <c r="V34" s="140"/>
      <c r="W34" s="140"/>
      <c r="X34" s="140"/>
      <c r="Y34" s="141"/>
      <c r="Z34" s="142"/>
    </row>
    <row r="35" spans="1:26">
      <c r="A35" s="499" t="str">
        <f>P1表紙!A39</f>
        <v>令和６年（6月１日以降）②</v>
      </c>
    </row>
  </sheetData>
  <sheetProtection algorithmName="SHA-512" hashValue="rjfjGzIflBUlMhpAWvA/RYkWypkBejBEN8BwR/i+ujG9ASGMNfKHS8owhy5pVp5/LdPCKIgnQ6iDlPNnnXlHcQ==" saltValue="L+ozoV8tasUrbHubEVpiQw==" spinCount="100000" sheet="1" objects="1" scenarios="1"/>
  <mergeCells count="22">
    <mergeCell ref="V12:Y12"/>
    <mergeCell ref="G6:J6"/>
    <mergeCell ref="G5:H5"/>
    <mergeCell ref="I3:P3"/>
    <mergeCell ref="S3:W3"/>
    <mergeCell ref="V6:Y6"/>
    <mergeCell ref="I4:P4"/>
    <mergeCell ref="K5:M5"/>
    <mergeCell ref="L6:O6"/>
    <mergeCell ref="Q12:T12"/>
    <mergeCell ref="A1:Z1"/>
    <mergeCell ref="S4:U4"/>
    <mergeCell ref="B6:E6"/>
    <mergeCell ref="B3:F4"/>
    <mergeCell ref="Q6:T6"/>
    <mergeCell ref="X4:Z4"/>
    <mergeCell ref="A16:A21"/>
    <mergeCell ref="B12:E12"/>
    <mergeCell ref="L12:O12"/>
    <mergeCell ref="K11:M11"/>
    <mergeCell ref="G11:H11"/>
    <mergeCell ref="G12:J12"/>
  </mergeCells>
  <phoneticPr fontId="2"/>
  <dataValidations count="1">
    <dataValidation allowBlank="1" showInputMessage="1" sqref="A35 A6:XFD6 D7 K5 E5:G5 I3:I5 E11:G11 B5 K11 A12:XFD12 I11 N5 B11 N11 Z31 D14 B3 Y3:Z3 G3:H4 A3:A4 J3:X4"/>
  </dataValidations>
  <pageMargins left="0.47244094488188981" right="0.15748031496062992" top="0.39370078740157483" bottom="0.31496062992125984" header="0.23622047244094491" footer="0.15748031496062992"/>
  <pageSetup paperSize="9" orientation="landscape" r:id="rId1"/>
  <headerFooter>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A38"/>
  <sheetViews>
    <sheetView view="pageBreakPreview" topLeftCell="A7" zoomScaleNormal="100" zoomScaleSheetLayoutView="100" workbookViewId="0">
      <selection activeCell="D19" sqref="D19"/>
    </sheetView>
  </sheetViews>
  <sheetFormatPr defaultColWidth="9" defaultRowHeight="13.5"/>
  <cols>
    <col min="1" max="1" width="8.125" style="92" customWidth="1"/>
    <col min="2" max="2" width="1.875" style="92" customWidth="1"/>
    <col min="3" max="3" width="10" style="94" customWidth="1"/>
    <col min="4" max="4" width="1.875" style="94" customWidth="1"/>
    <col min="5" max="5" width="6.875" style="95" customWidth="1"/>
    <col min="6" max="6" width="6.875" style="92" customWidth="1"/>
    <col min="7" max="7" width="1.875" style="92" customWidth="1"/>
    <col min="8" max="8" width="10" style="92" customWidth="1"/>
    <col min="9" max="9" width="2.125" style="92" customWidth="1"/>
    <col min="10" max="10" width="6.875" style="96" customWidth="1"/>
    <col min="11" max="11" width="6.875" style="92" customWidth="1"/>
    <col min="12" max="12" width="0.375" style="92" customWidth="1"/>
    <col min="13" max="13" width="10" style="92" customWidth="1"/>
    <col min="14" max="14" width="2.125" style="92" customWidth="1"/>
    <col min="15" max="15" width="6.875" style="96" customWidth="1"/>
    <col min="16" max="16" width="6.875" style="92" customWidth="1"/>
    <col min="17" max="17" width="0.375" style="92" customWidth="1"/>
    <col min="18" max="18" width="10" style="92" customWidth="1"/>
    <col min="19" max="19" width="2.125" style="92" customWidth="1"/>
    <col min="20" max="20" width="6.875" style="96" customWidth="1"/>
    <col min="21" max="21" width="6.875" style="92" customWidth="1"/>
    <col min="22" max="22" width="0.375" style="92" customWidth="1"/>
    <col min="23" max="23" width="10" style="92" customWidth="1"/>
    <col min="24" max="24" width="2.125" style="92" customWidth="1"/>
    <col min="25" max="25" width="6.875" style="96" customWidth="1"/>
    <col min="26" max="26" width="6.875" style="92" customWidth="1"/>
    <col min="27" max="16384" width="9" style="92"/>
  </cols>
  <sheetData>
    <row r="1" spans="1:27" ht="17.25" customHeight="1">
      <c r="A1" s="846" t="s">
        <v>421</v>
      </c>
      <c r="B1" s="846"/>
      <c r="C1" s="846"/>
      <c r="D1" s="846"/>
      <c r="E1" s="846"/>
      <c r="F1" s="846"/>
      <c r="G1" s="846"/>
      <c r="H1" s="846"/>
      <c r="I1" s="846"/>
      <c r="J1" s="846"/>
      <c r="K1" s="846"/>
      <c r="L1" s="846"/>
      <c r="M1" s="846"/>
      <c r="N1" s="846"/>
      <c r="O1" s="846"/>
      <c r="P1" s="846"/>
      <c r="Q1" s="846"/>
      <c r="R1" s="846"/>
      <c r="S1" s="846"/>
      <c r="T1" s="846"/>
      <c r="U1" s="846"/>
      <c r="V1" s="846"/>
      <c r="W1" s="846"/>
      <c r="X1" s="846"/>
      <c r="Y1" s="846"/>
      <c r="Z1" s="846"/>
    </row>
    <row r="2" spans="1:27" ht="4.5" customHeight="1"/>
    <row r="3" spans="1:27" ht="24.75" customHeight="1">
      <c r="A3" s="567" t="s">
        <v>0</v>
      </c>
      <c r="B3" s="831"/>
      <c r="C3" s="831"/>
      <c r="D3" s="831"/>
      <c r="E3" s="831"/>
      <c r="F3" s="831"/>
      <c r="G3" s="275"/>
      <c r="H3" s="569" t="s">
        <v>1</v>
      </c>
      <c r="I3" s="834"/>
      <c r="J3" s="834"/>
      <c r="K3" s="834"/>
      <c r="L3" s="834"/>
      <c r="M3" s="834"/>
      <c r="N3" s="834"/>
      <c r="O3" s="834"/>
      <c r="P3" s="834"/>
      <c r="Q3" s="276"/>
      <c r="R3" s="569" t="s">
        <v>199</v>
      </c>
      <c r="S3" s="835"/>
      <c r="T3" s="835"/>
      <c r="U3" s="835"/>
      <c r="V3" s="835"/>
      <c r="W3" s="836"/>
      <c r="X3" s="568" t="s">
        <v>222</v>
      </c>
      <c r="Y3" s="277"/>
      <c r="Z3" s="278"/>
      <c r="AA3" s="169"/>
    </row>
    <row r="4" spans="1:27" ht="24.75" customHeight="1">
      <c r="A4" s="279"/>
      <c r="B4" s="832"/>
      <c r="C4" s="832"/>
      <c r="D4" s="832"/>
      <c r="E4" s="832"/>
      <c r="F4" s="832"/>
      <c r="G4" s="280"/>
      <c r="H4" s="569" t="s">
        <v>2</v>
      </c>
      <c r="I4" s="834"/>
      <c r="J4" s="834"/>
      <c r="K4" s="834"/>
      <c r="L4" s="834"/>
      <c r="M4" s="834"/>
      <c r="N4" s="834"/>
      <c r="O4" s="834"/>
      <c r="P4" s="834"/>
      <c r="Q4" s="276"/>
      <c r="R4" s="569" t="s">
        <v>3</v>
      </c>
      <c r="S4" s="837">
        <f>K5+K11+K24</f>
        <v>0</v>
      </c>
      <c r="T4" s="837"/>
      <c r="U4" s="837"/>
      <c r="V4" s="281"/>
      <c r="W4" s="570" t="s">
        <v>162</v>
      </c>
      <c r="X4" s="841"/>
      <c r="Y4" s="842"/>
      <c r="Z4" s="843"/>
      <c r="AA4" s="169"/>
    </row>
    <row r="5" spans="1:27" s="93" customFormat="1" ht="24" customHeight="1">
      <c r="A5" s="92"/>
      <c r="B5" s="571" t="s">
        <v>448</v>
      </c>
      <c r="C5" s="99"/>
      <c r="D5" s="98"/>
      <c r="E5" s="100"/>
      <c r="F5" s="572" t="s">
        <v>161</v>
      </c>
      <c r="G5" s="833">
        <f>SUM(E10,J10,Y10)</f>
        <v>4400</v>
      </c>
      <c r="H5" s="833">
        <f>SUM(C41,H41,M41,R41,W26)</f>
        <v>0</v>
      </c>
      <c r="I5" s="573" t="s">
        <v>162</v>
      </c>
      <c r="J5" s="574" t="s">
        <v>431</v>
      </c>
      <c r="K5" s="840">
        <f>SUM(F10,K10,Z10)</f>
        <v>0</v>
      </c>
      <c r="L5" s="840"/>
      <c r="M5" s="840"/>
      <c r="N5" s="573" t="s">
        <v>162</v>
      </c>
      <c r="O5" s="575" t="s">
        <v>461</v>
      </c>
      <c r="P5" s="92"/>
      <c r="Q5" s="92"/>
      <c r="R5" s="92"/>
      <c r="S5" s="92"/>
      <c r="T5" s="96"/>
      <c r="U5" s="92"/>
      <c r="V5" s="92"/>
      <c r="W5" s="92"/>
      <c r="X5" s="92"/>
      <c r="Y5" s="96"/>
      <c r="Z5" s="91"/>
    </row>
    <row r="6" spans="1:27" ht="14.25" customHeight="1">
      <c r="A6" s="576" t="s">
        <v>5</v>
      </c>
      <c r="B6" s="808" t="s">
        <v>6</v>
      </c>
      <c r="C6" s="821"/>
      <c r="D6" s="821"/>
      <c r="E6" s="821"/>
      <c r="F6" s="577" t="s">
        <v>220</v>
      </c>
      <c r="G6" s="808" t="s">
        <v>9</v>
      </c>
      <c r="H6" s="821"/>
      <c r="I6" s="821"/>
      <c r="J6" s="821"/>
      <c r="K6" s="577" t="s">
        <v>220</v>
      </c>
      <c r="L6" s="821" t="s">
        <v>7</v>
      </c>
      <c r="M6" s="821"/>
      <c r="N6" s="821"/>
      <c r="O6" s="821"/>
      <c r="P6" s="577" t="s">
        <v>220</v>
      </c>
      <c r="Q6" s="808" t="s">
        <v>8</v>
      </c>
      <c r="R6" s="821"/>
      <c r="S6" s="821"/>
      <c r="T6" s="821"/>
      <c r="U6" s="577" t="s">
        <v>220</v>
      </c>
      <c r="V6" s="808" t="s">
        <v>10</v>
      </c>
      <c r="W6" s="821"/>
      <c r="X6" s="821"/>
      <c r="Y6" s="821"/>
      <c r="Z6" s="577" t="s">
        <v>220</v>
      </c>
    </row>
    <row r="7" spans="1:27" s="93" customFormat="1" ht="14.25" customHeight="1">
      <c r="A7" s="101"/>
      <c r="B7" s="101"/>
      <c r="C7" s="412" t="s">
        <v>97</v>
      </c>
      <c r="D7" s="473" t="s">
        <v>656</v>
      </c>
      <c r="E7" s="410">
        <v>2200</v>
      </c>
      <c r="F7" s="114"/>
      <c r="G7" s="586"/>
      <c r="H7" s="419" t="s">
        <v>654</v>
      </c>
      <c r="I7" s="413" t="s">
        <v>655</v>
      </c>
      <c r="J7" s="410">
        <v>700</v>
      </c>
      <c r="K7" s="219"/>
      <c r="L7" s="586"/>
      <c r="M7" s="587"/>
      <c r="N7" s="610"/>
      <c r="O7" s="639"/>
      <c r="P7" s="102"/>
      <c r="Q7" s="586"/>
      <c r="R7" s="587"/>
      <c r="S7" s="610"/>
      <c r="T7" s="552"/>
      <c r="U7" s="103"/>
      <c r="V7" s="586"/>
      <c r="W7" s="587"/>
      <c r="X7" s="585"/>
      <c r="Y7" s="552"/>
      <c r="Z7" s="102"/>
    </row>
    <row r="8" spans="1:27" s="93" customFormat="1" ht="14.25" customHeight="1">
      <c r="A8" s="105"/>
      <c r="B8" s="105"/>
      <c r="C8" s="414" t="s">
        <v>98</v>
      </c>
      <c r="D8" s="470" t="s">
        <v>657</v>
      </c>
      <c r="E8" s="399">
        <v>1500</v>
      </c>
      <c r="F8" s="110"/>
      <c r="G8" s="557"/>
      <c r="H8" s="107"/>
      <c r="I8" s="610"/>
      <c r="J8" s="556"/>
      <c r="K8" s="220"/>
      <c r="L8" s="557"/>
      <c r="M8" s="107"/>
      <c r="N8" s="610"/>
      <c r="O8" s="629"/>
      <c r="P8" s="109"/>
      <c r="Q8" s="557"/>
      <c r="R8" s="107"/>
      <c r="S8" s="610"/>
      <c r="T8" s="556"/>
      <c r="U8" s="109"/>
      <c r="V8" s="557"/>
      <c r="W8" s="107"/>
      <c r="X8" s="610"/>
      <c r="Y8" s="556"/>
      <c r="Z8" s="109"/>
    </row>
    <row r="9" spans="1:27" s="93" customFormat="1" ht="14.25" customHeight="1">
      <c r="A9" s="105"/>
      <c r="B9" s="105"/>
      <c r="F9" s="106"/>
      <c r="G9" s="557"/>
      <c r="H9" s="107"/>
      <c r="I9" s="620"/>
      <c r="J9" s="556"/>
      <c r="K9" s="220"/>
      <c r="L9" s="557"/>
      <c r="M9" s="107"/>
      <c r="N9" s="555"/>
      <c r="O9" s="629"/>
      <c r="P9" s="109"/>
      <c r="Q9" s="557"/>
      <c r="R9" s="107"/>
      <c r="S9" s="620"/>
      <c r="T9" s="556"/>
      <c r="U9" s="109"/>
      <c r="V9" s="557"/>
      <c r="W9" s="592"/>
      <c r="X9" s="610"/>
      <c r="Y9" s="556"/>
      <c r="Z9" s="109"/>
    </row>
    <row r="10" spans="1:27" s="93" customFormat="1" ht="14.25" customHeight="1">
      <c r="A10" s="119"/>
      <c r="B10" s="119"/>
      <c r="C10" s="418" t="s">
        <v>417</v>
      </c>
      <c r="D10" s="602"/>
      <c r="E10" s="167">
        <f>SUM(E7:E8)</f>
        <v>3700</v>
      </c>
      <c r="F10" s="167">
        <f>SUM(F7:F9)</f>
        <v>0</v>
      </c>
      <c r="G10" s="605"/>
      <c r="H10" s="432" t="s">
        <v>417</v>
      </c>
      <c r="I10" s="602"/>
      <c r="J10" s="167">
        <f>SUM(J7:J9)</f>
        <v>700</v>
      </c>
      <c r="K10" s="167">
        <f>SUM(K7:K9)</f>
        <v>0</v>
      </c>
      <c r="L10" s="605"/>
      <c r="M10" s="621"/>
      <c r="N10" s="602"/>
      <c r="O10" s="366">
        <f>SUM(O7:O9)</f>
        <v>0</v>
      </c>
      <c r="P10" s="603"/>
      <c r="Q10" s="605"/>
      <c r="R10" s="621"/>
      <c r="S10" s="602"/>
      <c r="T10" s="603"/>
      <c r="U10" s="167">
        <f>SUM(U7:U9)</f>
        <v>0</v>
      </c>
      <c r="V10" s="605"/>
      <c r="W10" s="621"/>
      <c r="X10" s="602"/>
      <c r="Y10" s="167">
        <f>SUM(Y7:Y9)</f>
        <v>0</v>
      </c>
      <c r="Z10" s="367">
        <f>SUM(Z7:Z9)</f>
        <v>0</v>
      </c>
    </row>
    <row r="11" spans="1:27" ht="24" customHeight="1">
      <c r="A11" s="148"/>
      <c r="B11" s="571" t="s">
        <v>450</v>
      </c>
      <c r="C11" s="203"/>
      <c r="D11" s="204"/>
      <c r="E11" s="205"/>
      <c r="F11" s="572" t="s">
        <v>161</v>
      </c>
      <c r="G11" s="845">
        <f>SUM(E23,J23,Y23,O23)</f>
        <v>20950</v>
      </c>
      <c r="H11" s="845"/>
      <c r="I11" s="710" t="s">
        <v>162</v>
      </c>
      <c r="J11" s="711" t="s">
        <v>431</v>
      </c>
      <c r="K11" s="844">
        <f>SUM(F23,K23,Z23,P23)</f>
        <v>0</v>
      </c>
      <c r="L11" s="844"/>
      <c r="M11" s="844"/>
      <c r="N11" s="710" t="s">
        <v>162</v>
      </c>
      <c r="O11" s="575" t="s">
        <v>461</v>
      </c>
    </row>
    <row r="12" spans="1:27" ht="14.25" customHeight="1">
      <c r="A12" s="576" t="s">
        <v>5</v>
      </c>
      <c r="B12" s="808" t="s">
        <v>6</v>
      </c>
      <c r="C12" s="821"/>
      <c r="D12" s="821"/>
      <c r="E12" s="821"/>
      <c r="F12" s="577" t="s">
        <v>220</v>
      </c>
      <c r="G12" s="808" t="s">
        <v>9</v>
      </c>
      <c r="H12" s="821"/>
      <c r="I12" s="821"/>
      <c r="J12" s="847"/>
      <c r="K12" s="577" t="s">
        <v>220</v>
      </c>
      <c r="L12" s="821" t="s">
        <v>7</v>
      </c>
      <c r="M12" s="821"/>
      <c r="N12" s="821"/>
      <c r="O12" s="821"/>
      <c r="P12" s="577" t="s">
        <v>220</v>
      </c>
      <c r="Q12" s="808" t="s">
        <v>8</v>
      </c>
      <c r="R12" s="821"/>
      <c r="S12" s="821"/>
      <c r="T12" s="821"/>
      <c r="U12" s="577" t="s">
        <v>220</v>
      </c>
      <c r="V12" s="808" t="s">
        <v>10</v>
      </c>
      <c r="W12" s="821"/>
      <c r="X12" s="821"/>
      <c r="Y12" s="821"/>
      <c r="Z12" s="577" t="s">
        <v>220</v>
      </c>
    </row>
    <row r="13" spans="1:27" s="93" customFormat="1" ht="14.25" customHeight="1">
      <c r="A13" s="101"/>
      <c r="B13" s="101"/>
      <c r="C13" s="412" t="s">
        <v>329</v>
      </c>
      <c r="D13" s="413" t="s">
        <v>394</v>
      </c>
      <c r="E13" s="410">
        <v>2450</v>
      </c>
      <c r="F13" s="114"/>
      <c r="G13" s="586"/>
      <c r="H13" s="398" t="s">
        <v>101</v>
      </c>
      <c r="I13" s="413" t="s">
        <v>358</v>
      </c>
      <c r="J13" s="399">
        <v>2000</v>
      </c>
      <c r="K13" s="114"/>
      <c r="L13" s="586"/>
      <c r="M13" s="587"/>
      <c r="N13" s="591"/>
      <c r="O13" s="639"/>
      <c r="P13" s="114"/>
      <c r="Q13" s="586"/>
      <c r="R13" s="107"/>
      <c r="S13" s="610"/>
      <c r="T13" s="552"/>
      <c r="U13" s="103"/>
      <c r="V13" s="586"/>
      <c r="W13" s="419" t="s">
        <v>99</v>
      </c>
      <c r="X13" s="591"/>
      <c r="Y13" s="404">
        <v>450</v>
      </c>
      <c r="Z13" s="102"/>
    </row>
    <row r="14" spans="1:27" s="93" customFormat="1" ht="14.25" customHeight="1">
      <c r="A14" s="105"/>
      <c r="B14" s="105"/>
      <c r="C14" s="414" t="s">
        <v>100</v>
      </c>
      <c r="D14" s="450" t="s">
        <v>394</v>
      </c>
      <c r="E14" s="399">
        <v>1750</v>
      </c>
      <c r="F14" s="110"/>
      <c r="G14" s="557"/>
      <c r="H14" s="398" t="s">
        <v>175</v>
      </c>
      <c r="I14" s="450" t="s">
        <v>698</v>
      </c>
      <c r="J14" s="399">
        <v>1150</v>
      </c>
      <c r="K14" s="110"/>
      <c r="L14" s="557"/>
      <c r="M14" s="107"/>
      <c r="N14" s="673"/>
      <c r="O14" s="629"/>
      <c r="P14" s="110"/>
      <c r="Q14" s="557"/>
      <c r="R14" s="107"/>
      <c r="S14" s="610"/>
      <c r="T14" s="556"/>
      <c r="U14" s="109"/>
      <c r="V14" s="557"/>
      <c r="W14" s="398" t="s">
        <v>330</v>
      </c>
      <c r="X14" s="555"/>
      <c r="Y14" s="399">
        <v>100</v>
      </c>
      <c r="Z14" s="110"/>
    </row>
    <row r="15" spans="1:27" s="93" customFormat="1" ht="14.25" customHeight="1">
      <c r="A15" s="105"/>
      <c r="B15" s="474" t="s">
        <v>622</v>
      </c>
      <c r="C15" s="414" t="s">
        <v>102</v>
      </c>
      <c r="D15" s="456" t="s">
        <v>652</v>
      </c>
      <c r="E15" s="399">
        <v>1400</v>
      </c>
      <c r="F15" s="110"/>
      <c r="G15" s="557"/>
      <c r="H15" s="398" t="s">
        <v>104</v>
      </c>
      <c r="I15" s="417" t="s">
        <v>699</v>
      </c>
      <c r="J15" s="399">
        <v>2300</v>
      </c>
      <c r="K15" s="110"/>
      <c r="L15" s="557"/>
      <c r="M15" s="107"/>
      <c r="N15" s="590"/>
      <c r="O15" s="629"/>
      <c r="P15" s="109"/>
      <c r="Q15" s="557"/>
      <c r="R15" s="107"/>
      <c r="S15" s="715"/>
      <c r="T15" s="556"/>
      <c r="U15" s="109"/>
      <c r="V15" s="557"/>
      <c r="W15" s="107"/>
      <c r="X15" s="555"/>
      <c r="Y15" s="556"/>
      <c r="Z15" s="109"/>
    </row>
    <row r="16" spans="1:27" s="93" customFormat="1" ht="14.25" customHeight="1">
      <c r="A16" s="105"/>
      <c r="B16" s="105"/>
      <c r="C16" s="414" t="s">
        <v>103</v>
      </c>
      <c r="D16" s="450" t="s">
        <v>394</v>
      </c>
      <c r="E16" s="433">
        <v>2100</v>
      </c>
      <c r="F16" s="110"/>
      <c r="G16" s="557"/>
      <c r="H16" s="398" t="s">
        <v>209</v>
      </c>
      <c r="I16" s="450" t="s">
        <v>698</v>
      </c>
      <c r="J16" s="399">
        <v>1400</v>
      </c>
      <c r="K16" s="106"/>
      <c r="L16" s="557"/>
      <c r="O16" s="629"/>
      <c r="P16" s="109"/>
      <c r="Q16" s="557"/>
      <c r="R16" s="107"/>
      <c r="S16" s="610"/>
      <c r="T16" s="556"/>
      <c r="U16" s="109"/>
      <c r="V16" s="557"/>
      <c r="W16" s="107"/>
      <c r="X16" s="555"/>
      <c r="Y16" s="556"/>
      <c r="Z16" s="109"/>
    </row>
    <row r="17" spans="1:26" s="93" customFormat="1" ht="14.25" customHeight="1">
      <c r="A17" s="105"/>
      <c r="B17" s="105"/>
      <c r="C17" s="414" t="s">
        <v>101</v>
      </c>
      <c r="D17" s="475" t="s">
        <v>394</v>
      </c>
      <c r="E17" s="476">
        <v>1600</v>
      </c>
      <c r="F17" s="110"/>
      <c r="G17" s="557"/>
      <c r="H17" s="107"/>
      <c r="I17" s="610"/>
      <c r="J17" s="556"/>
      <c r="K17" s="220"/>
      <c r="L17" s="557"/>
      <c r="M17" s="107"/>
      <c r="N17" s="673"/>
      <c r="O17" s="629"/>
      <c r="P17" s="109"/>
      <c r="Q17" s="557"/>
      <c r="R17" s="107"/>
      <c r="S17" s="610"/>
      <c r="T17" s="556"/>
      <c r="U17" s="109"/>
      <c r="V17" s="557"/>
      <c r="W17" s="107"/>
      <c r="X17" s="555"/>
      <c r="Y17" s="556"/>
      <c r="Z17" s="109"/>
    </row>
    <row r="18" spans="1:26" s="93" customFormat="1" ht="14.25" customHeight="1">
      <c r="A18" s="105"/>
      <c r="B18" s="105"/>
      <c r="C18" s="414" t="s">
        <v>105</v>
      </c>
      <c r="D18" s="477" t="s">
        <v>400</v>
      </c>
      <c r="E18" s="435">
        <v>500</v>
      </c>
      <c r="F18" s="110"/>
      <c r="G18" s="557"/>
      <c r="H18" s="107"/>
      <c r="I18" s="595"/>
      <c r="J18" s="556"/>
      <c r="K18" s="220"/>
      <c r="L18" s="557"/>
      <c r="M18" s="107"/>
      <c r="N18" s="595"/>
      <c r="O18" s="629"/>
      <c r="P18" s="109"/>
      <c r="Q18" s="557"/>
      <c r="R18" s="107"/>
      <c r="S18" s="595"/>
      <c r="T18" s="556"/>
      <c r="U18" s="109"/>
      <c r="V18" s="557"/>
      <c r="W18" s="596"/>
      <c r="X18" s="597"/>
      <c r="Y18" s="556"/>
      <c r="Z18" s="109"/>
    </row>
    <row r="19" spans="1:26" s="93" customFormat="1" ht="14.25" customHeight="1">
      <c r="A19" s="104"/>
      <c r="B19" s="105"/>
      <c r="C19" s="414" t="s">
        <v>467</v>
      </c>
      <c r="D19" s="417" t="s">
        <v>399</v>
      </c>
      <c r="E19" s="399">
        <v>1350</v>
      </c>
      <c r="F19" s="110"/>
      <c r="G19" s="557"/>
      <c r="H19" s="107"/>
      <c r="I19" s="595"/>
      <c r="J19" s="556"/>
      <c r="K19" s="220"/>
      <c r="L19" s="557"/>
      <c r="M19" s="107"/>
      <c r="N19" s="595"/>
      <c r="O19" s="629"/>
      <c r="P19" s="109"/>
      <c r="Q19" s="557"/>
      <c r="R19" s="107"/>
      <c r="S19" s="595"/>
      <c r="T19" s="556"/>
      <c r="U19" s="109"/>
      <c r="V19" s="557"/>
      <c r="W19" s="107"/>
      <c r="X19" s="555"/>
      <c r="Y19" s="556"/>
      <c r="Z19" s="109"/>
    </row>
    <row r="20" spans="1:26" s="96" customFormat="1" ht="14.25" customHeight="1">
      <c r="A20" s="104"/>
      <c r="B20" s="105"/>
      <c r="C20" s="478" t="s">
        <v>163</v>
      </c>
      <c r="D20" s="417" t="s">
        <v>400</v>
      </c>
      <c r="E20" s="399">
        <v>850</v>
      </c>
      <c r="F20" s="110"/>
      <c r="G20" s="557"/>
      <c r="H20" s="107"/>
      <c r="I20" s="595"/>
      <c r="J20" s="556"/>
      <c r="K20" s="220"/>
      <c r="L20" s="557"/>
      <c r="M20" s="107"/>
      <c r="N20" s="595"/>
      <c r="O20" s="629"/>
      <c r="P20" s="109"/>
      <c r="Q20" s="557"/>
      <c r="R20" s="107"/>
      <c r="S20" s="595"/>
      <c r="T20" s="556"/>
      <c r="U20" s="109"/>
      <c r="V20" s="557"/>
      <c r="W20" s="107"/>
      <c r="X20" s="555"/>
      <c r="Y20" s="556"/>
      <c r="Z20" s="109"/>
    </row>
    <row r="21" spans="1:26" ht="14.25" customHeight="1">
      <c r="A21" s="104"/>
      <c r="B21" s="105"/>
      <c r="C21" s="414" t="s">
        <v>164</v>
      </c>
      <c r="D21" s="417" t="s">
        <v>400</v>
      </c>
      <c r="E21" s="399">
        <v>650</v>
      </c>
      <c r="F21" s="106"/>
      <c r="G21" s="557"/>
      <c r="H21" s="107"/>
      <c r="I21" s="595"/>
      <c r="J21" s="556"/>
      <c r="K21" s="220"/>
      <c r="L21" s="557"/>
      <c r="M21" s="107"/>
      <c r="N21" s="595"/>
      <c r="O21" s="629"/>
      <c r="P21" s="109"/>
      <c r="Q21" s="557"/>
      <c r="R21" s="107"/>
      <c r="S21" s="595"/>
      <c r="T21" s="556"/>
      <c r="U21" s="109"/>
      <c r="V21" s="557"/>
      <c r="W21" s="107"/>
      <c r="X21" s="555"/>
      <c r="Y21" s="556"/>
      <c r="Z21" s="109"/>
    </row>
    <row r="22" spans="1:26" ht="14.25" customHeight="1">
      <c r="A22" s="221"/>
      <c r="B22" s="105"/>
      <c r="C22" s="414" t="s">
        <v>330</v>
      </c>
      <c r="D22" s="417" t="s">
        <v>400</v>
      </c>
      <c r="E22" s="397">
        <v>900</v>
      </c>
      <c r="F22" s="110"/>
      <c r="G22" s="557"/>
      <c r="H22" s="107"/>
      <c r="I22" s="595"/>
      <c r="J22" s="556"/>
      <c r="K22" s="220"/>
      <c r="L22" s="557"/>
      <c r="M22" s="107"/>
      <c r="N22" s="595"/>
      <c r="O22" s="629"/>
      <c r="P22" s="109"/>
      <c r="Q22" s="557"/>
      <c r="R22" s="107"/>
      <c r="S22" s="595"/>
      <c r="T22" s="556"/>
      <c r="U22" s="109"/>
      <c r="V22" s="557"/>
      <c r="W22" s="107"/>
      <c r="X22" s="555"/>
      <c r="Y22" s="556"/>
      <c r="Z22" s="110"/>
    </row>
    <row r="23" spans="1:26" s="93" customFormat="1" ht="14.25" customHeight="1">
      <c r="A23" s="119"/>
      <c r="B23" s="119"/>
      <c r="C23" s="418" t="s">
        <v>417</v>
      </c>
      <c r="D23" s="602"/>
      <c r="E23" s="167">
        <f>SUM(E13:E22)</f>
        <v>13550</v>
      </c>
      <c r="F23" s="367">
        <f>SUM(F13:F22)</f>
        <v>0</v>
      </c>
      <c r="G23" s="605"/>
      <c r="H23" s="432" t="s">
        <v>417</v>
      </c>
      <c r="I23" s="602"/>
      <c r="J23" s="167">
        <f>SUM(J13:J22)</f>
        <v>6850</v>
      </c>
      <c r="K23" s="167">
        <f>SUM(K13:K22)</f>
        <v>0</v>
      </c>
      <c r="L23" s="605"/>
      <c r="M23" s="621"/>
      <c r="N23" s="602"/>
      <c r="O23" s="366">
        <f>SUM(O13:O22)</f>
        <v>0</v>
      </c>
      <c r="P23" s="167">
        <f>SUM(P13:P22)</f>
        <v>0</v>
      </c>
      <c r="Q23" s="605"/>
      <c r="R23" s="621"/>
      <c r="S23" s="602"/>
      <c r="T23" s="603"/>
      <c r="U23" s="167">
        <f>SUM(U13:U22)</f>
        <v>0</v>
      </c>
      <c r="V23" s="605"/>
      <c r="W23" s="432" t="s">
        <v>417</v>
      </c>
      <c r="X23" s="602"/>
      <c r="Y23" s="167">
        <f>SUM(Y13:Y21)</f>
        <v>550</v>
      </c>
      <c r="Z23" s="367">
        <f>SUM(Z13:Z22)</f>
        <v>0</v>
      </c>
    </row>
    <row r="24" spans="1:26" s="93" customFormat="1" ht="24.75" customHeight="1">
      <c r="A24" s="92"/>
      <c r="B24" s="571" t="s">
        <v>449</v>
      </c>
      <c r="C24" s="99"/>
      <c r="D24" s="98"/>
      <c r="E24" s="100"/>
      <c r="F24" s="572" t="s">
        <v>161</v>
      </c>
      <c r="G24" s="833">
        <f>SUM(E33,J33,Y33)</f>
        <v>9650</v>
      </c>
      <c r="H24" s="833">
        <f>SUM(C61,H61,M61,R61,W45)</f>
        <v>0</v>
      </c>
      <c r="I24" s="573" t="s">
        <v>162</v>
      </c>
      <c r="J24" s="574" t="s">
        <v>431</v>
      </c>
      <c r="K24" s="840">
        <f>SUM(F33,K33,Z33)</f>
        <v>0</v>
      </c>
      <c r="L24" s="840"/>
      <c r="M24" s="840"/>
      <c r="N24" s="573" t="s">
        <v>162</v>
      </c>
      <c r="O24" s="575" t="s">
        <v>461</v>
      </c>
      <c r="P24" s="92"/>
      <c r="Q24" s="92"/>
      <c r="R24" s="92"/>
      <c r="S24" s="92"/>
      <c r="T24" s="96"/>
      <c r="U24" s="92"/>
      <c r="V24" s="92"/>
      <c r="W24" s="92"/>
      <c r="X24" s="92"/>
      <c r="Y24" s="96"/>
      <c r="Z24" s="92"/>
    </row>
    <row r="25" spans="1:26" ht="14.25" customHeight="1">
      <c r="A25" s="576" t="s">
        <v>5</v>
      </c>
      <c r="B25" s="808" t="s">
        <v>6</v>
      </c>
      <c r="C25" s="821"/>
      <c r="D25" s="821"/>
      <c r="E25" s="821"/>
      <c r="F25" s="577" t="s">
        <v>220</v>
      </c>
      <c r="G25" s="808" t="s">
        <v>9</v>
      </c>
      <c r="H25" s="821"/>
      <c r="I25" s="821"/>
      <c r="J25" s="847"/>
      <c r="K25" s="577" t="s">
        <v>220</v>
      </c>
      <c r="L25" s="821" t="s">
        <v>7</v>
      </c>
      <c r="M25" s="821"/>
      <c r="N25" s="821"/>
      <c r="O25" s="821"/>
      <c r="P25" s="577" t="s">
        <v>220</v>
      </c>
      <c r="Q25" s="808" t="s">
        <v>8</v>
      </c>
      <c r="R25" s="821"/>
      <c r="S25" s="821"/>
      <c r="T25" s="821"/>
      <c r="U25" s="577" t="s">
        <v>220</v>
      </c>
      <c r="V25" s="808" t="s">
        <v>10</v>
      </c>
      <c r="W25" s="821"/>
      <c r="X25" s="821"/>
      <c r="Y25" s="821"/>
      <c r="Z25" s="577" t="s">
        <v>220</v>
      </c>
    </row>
    <row r="26" spans="1:26" s="93" customFormat="1" ht="14.25" customHeight="1">
      <c r="A26" s="222"/>
      <c r="B26" s="606"/>
      <c r="C26" s="457" t="s">
        <v>331</v>
      </c>
      <c r="D26" s="434" t="s">
        <v>480</v>
      </c>
      <c r="E26" s="422">
        <v>2100</v>
      </c>
      <c r="F26" s="110"/>
      <c r="G26" s="609"/>
      <c r="H26" s="459" t="s">
        <v>331</v>
      </c>
      <c r="I26" s="472" t="s">
        <v>332</v>
      </c>
      <c r="J26" s="422">
        <v>1300</v>
      </c>
      <c r="K26" s="223"/>
      <c r="L26" s="609"/>
      <c r="M26" s="611"/>
      <c r="N26" s="701"/>
      <c r="O26" s="608"/>
      <c r="P26" s="115"/>
      <c r="Q26" s="609"/>
      <c r="R26" s="611"/>
      <c r="S26" s="701"/>
      <c r="T26" s="608"/>
      <c r="U26" s="115"/>
      <c r="V26" s="609"/>
      <c r="W26" s="459" t="s">
        <v>106</v>
      </c>
      <c r="X26" s="612"/>
      <c r="Y26" s="422">
        <v>100</v>
      </c>
      <c r="Z26" s="114"/>
    </row>
    <row r="27" spans="1:26" s="93" customFormat="1" ht="14.25" customHeight="1">
      <c r="A27" s="224"/>
      <c r="B27" s="105"/>
      <c r="C27" s="414" t="s">
        <v>334</v>
      </c>
      <c r="D27" s="417" t="s">
        <v>399</v>
      </c>
      <c r="E27" s="399">
        <v>1250</v>
      </c>
      <c r="F27" s="110"/>
      <c r="G27" s="557"/>
      <c r="H27" s="107"/>
      <c r="I27" s="610"/>
      <c r="J27" s="556"/>
      <c r="K27" s="220"/>
      <c r="L27" s="557"/>
      <c r="M27" s="107"/>
      <c r="N27" s="610"/>
      <c r="O27" s="556"/>
      <c r="P27" s="109"/>
      <c r="Q27" s="557"/>
      <c r="R27" s="107"/>
      <c r="S27" s="610"/>
      <c r="T27" s="556"/>
      <c r="U27" s="109"/>
      <c r="V27" s="557"/>
      <c r="W27" s="633"/>
      <c r="X27" s="555"/>
      <c r="Y27" s="556"/>
      <c r="Z27" s="109"/>
    </row>
    <row r="28" spans="1:26" s="93" customFormat="1" ht="14.25" customHeight="1">
      <c r="A28" s="225"/>
      <c r="B28" s="657"/>
      <c r="C28" s="458" t="s">
        <v>335</v>
      </c>
      <c r="D28" s="417" t="s">
        <v>474</v>
      </c>
      <c r="E28" s="461">
        <v>2150</v>
      </c>
      <c r="F28" s="110"/>
      <c r="G28" s="657"/>
      <c r="H28" s="717"/>
      <c r="I28" s="595"/>
      <c r="J28" s="692"/>
      <c r="K28" s="226"/>
      <c r="L28" s="691"/>
      <c r="M28" s="693"/>
      <c r="N28" s="595"/>
      <c r="O28" s="692"/>
      <c r="P28" s="190"/>
      <c r="Q28" s="691"/>
      <c r="R28" s="693"/>
      <c r="S28" s="595"/>
      <c r="T28" s="692"/>
      <c r="U28" s="190"/>
      <c r="V28" s="691"/>
      <c r="W28" s="718"/>
      <c r="X28" s="690"/>
      <c r="Y28" s="692"/>
      <c r="Z28" s="190"/>
    </row>
    <row r="29" spans="1:26" s="93" customFormat="1" ht="14.25" customHeight="1">
      <c r="A29" s="224"/>
      <c r="B29" s="105"/>
      <c r="C29" s="414" t="s">
        <v>585</v>
      </c>
      <c r="D29" s="417" t="s">
        <v>474</v>
      </c>
      <c r="E29" s="397">
        <v>850</v>
      </c>
      <c r="F29" s="110"/>
      <c r="G29" s="557"/>
      <c r="H29" s="107"/>
      <c r="I29" s="595"/>
      <c r="J29" s="556"/>
      <c r="K29" s="227"/>
      <c r="L29" s="557"/>
      <c r="M29" s="107"/>
      <c r="N29" s="595"/>
      <c r="O29" s="556"/>
      <c r="P29" s="109"/>
      <c r="Q29" s="557"/>
      <c r="R29" s="107"/>
      <c r="S29" s="595"/>
      <c r="T29" s="556"/>
      <c r="U29" s="109"/>
      <c r="V29" s="557"/>
      <c r="W29" s="633"/>
      <c r="X29" s="555"/>
      <c r="Y29" s="556"/>
      <c r="Z29" s="109"/>
    </row>
    <row r="30" spans="1:26" s="93" customFormat="1" ht="14.25" customHeight="1">
      <c r="A30" s="228"/>
      <c r="B30" s="657"/>
      <c r="C30" s="458" t="s">
        <v>336</v>
      </c>
      <c r="D30" s="417" t="s">
        <v>400</v>
      </c>
      <c r="E30" s="479">
        <v>450</v>
      </c>
      <c r="F30" s="110"/>
      <c r="G30" s="691"/>
      <c r="H30" s="693"/>
      <c r="I30" s="595"/>
      <c r="J30" s="692"/>
      <c r="K30" s="229"/>
      <c r="L30" s="691"/>
      <c r="M30" s="693"/>
      <c r="N30" s="595"/>
      <c r="O30" s="692"/>
      <c r="P30" s="190"/>
      <c r="Q30" s="691"/>
      <c r="R30" s="693"/>
      <c r="S30" s="595"/>
      <c r="T30" s="692"/>
      <c r="U30" s="190"/>
      <c r="V30" s="691"/>
      <c r="W30" s="718"/>
      <c r="X30" s="690"/>
      <c r="Y30" s="692"/>
      <c r="Z30" s="190"/>
    </row>
    <row r="31" spans="1:26" s="93" customFormat="1" ht="14.25" customHeight="1">
      <c r="A31" s="224"/>
      <c r="B31" s="105"/>
      <c r="C31" s="414" t="s">
        <v>337</v>
      </c>
      <c r="D31" s="463" t="s">
        <v>402</v>
      </c>
      <c r="E31" s="433">
        <v>550</v>
      </c>
      <c r="F31" s="110"/>
      <c r="G31" s="557"/>
      <c r="H31" s="107"/>
      <c r="I31" s="595"/>
      <c r="J31" s="556"/>
      <c r="K31" s="227"/>
      <c r="L31" s="557"/>
      <c r="M31" s="107"/>
      <c r="N31" s="595"/>
      <c r="O31" s="556"/>
      <c r="P31" s="109"/>
      <c r="Q31" s="557"/>
      <c r="R31" s="107"/>
      <c r="S31" s="595"/>
      <c r="T31" s="556"/>
      <c r="U31" s="109"/>
      <c r="V31" s="557"/>
      <c r="W31" s="107"/>
      <c r="X31" s="595"/>
      <c r="Y31" s="556"/>
      <c r="Z31" s="109"/>
    </row>
    <row r="32" spans="1:26" s="93" customFormat="1" ht="14.25" customHeight="1">
      <c r="A32" s="230"/>
      <c r="B32" s="480" t="s">
        <v>623</v>
      </c>
      <c r="C32" s="425" t="s">
        <v>338</v>
      </c>
      <c r="D32" s="417" t="s">
        <v>400</v>
      </c>
      <c r="E32" s="447">
        <v>900</v>
      </c>
      <c r="F32" s="110"/>
      <c r="G32" s="635"/>
      <c r="H32" s="636"/>
      <c r="I32" s="595"/>
      <c r="J32" s="643"/>
      <c r="K32" s="231"/>
      <c r="L32" s="635"/>
      <c r="M32" s="636"/>
      <c r="N32" s="595"/>
      <c r="O32" s="643"/>
      <c r="P32" s="108"/>
      <c r="Q32" s="635"/>
      <c r="R32" s="636"/>
      <c r="S32" s="595"/>
      <c r="T32" s="643"/>
      <c r="U32" s="108"/>
      <c r="V32" s="635"/>
      <c r="W32" s="719"/>
      <c r="X32" s="720"/>
      <c r="Y32" s="643"/>
      <c r="Z32" s="108"/>
    </row>
    <row r="33" spans="1:26" ht="14.25" customHeight="1">
      <c r="A33" s="119"/>
      <c r="B33" s="119"/>
      <c r="C33" s="418" t="s">
        <v>417</v>
      </c>
      <c r="D33" s="602"/>
      <c r="E33" s="167">
        <f>SUM(E26:E32)</f>
        <v>8250</v>
      </c>
      <c r="F33" s="367">
        <f>SUM(F26:F32)</f>
        <v>0</v>
      </c>
      <c r="G33" s="605"/>
      <c r="H33" s="432" t="s">
        <v>417</v>
      </c>
      <c r="I33" s="602"/>
      <c r="J33" s="167">
        <f>SUM(J26:J32)</f>
        <v>1300</v>
      </c>
      <c r="K33" s="167">
        <f>SUM(K26:K32)</f>
        <v>0</v>
      </c>
      <c r="L33" s="605"/>
      <c r="M33" s="621"/>
      <c r="N33" s="602"/>
      <c r="O33" s="603"/>
      <c r="P33" s="367">
        <f>SUM(P26:P32)</f>
        <v>0</v>
      </c>
      <c r="Q33" s="605"/>
      <c r="R33" s="621"/>
      <c r="S33" s="602"/>
      <c r="T33" s="603"/>
      <c r="U33" s="167">
        <f>SUM(U26:U32)</f>
        <v>0</v>
      </c>
      <c r="V33" s="605"/>
      <c r="W33" s="418" t="s">
        <v>417</v>
      </c>
      <c r="X33" s="602"/>
      <c r="Y33" s="167">
        <f>SUM(Y26:Y32)</f>
        <v>100</v>
      </c>
      <c r="Z33" s="367">
        <f>SUM(Z26:Z32)</f>
        <v>0</v>
      </c>
    </row>
    <row r="35" spans="1:26">
      <c r="A35" s="623" t="s">
        <v>339</v>
      </c>
      <c r="B35" s="192"/>
      <c r="C35" s="698" t="s">
        <v>693</v>
      </c>
      <c r="D35" s="192"/>
      <c r="E35" s="192"/>
      <c r="F35" s="192"/>
      <c r="G35" s="232"/>
      <c r="H35" s="192"/>
      <c r="I35" s="128"/>
      <c r="J35" s="192"/>
      <c r="K35" s="232"/>
      <c r="L35" s="192"/>
      <c r="M35" s="698" t="s">
        <v>219</v>
      </c>
      <c r="N35" s="233"/>
      <c r="O35" s="192"/>
      <c r="P35" s="195"/>
      <c r="Q35" s="192"/>
      <c r="R35" s="192"/>
      <c r="S35" s="192"/>
      <c r="T35" s="195"/>
      <c r="U35" s="192"/>
      <c r="V35" s="195"/>
      <c r="W35" s="233"/>
      <c r="X35" s="233"/>
      <c r="Y35" s="234"/>
      <c r="Z35" s="235"/>
    </row>
    <row r="36" spans="1:26">
      <c r="A36" s="177"/>
      <c r="B36" s="197"/>
      <c r="C36" s="699" t="s">
        <v>708</v>
      </c>
      <c r="D36" s="197"/>
      <c r="E36" s="197"/>
      <c r="F36" s="197"/>
      <c r="G36" s="236"/>
      <c r="H36" s="197"/>
      <c r="I36" s="134"/>
      <c r="J36" s="197"/>
      <c r="K36" s="236"/>
      <c r="L36" s="236"/>
      <c r="M36" s="236"/>
      <c r="N36" s="182"/>
      <c r="O36" s="182"/>
      <c r="P36" s="200"/>
      <c r="Q36" s="197"/>
      <c r="R36" s="197"/>
      <c r="S36" s="197"/>
      <c r="T36" s="197"/>
      <c r="U36" s="197"/>
      <c r="V36" s="200"/>
      <c r="W36" s="182"/>
      <c r="X36" s="182"/>
      <c r="Y36" s="183"/>
      <c r="Z36" s="625" t="s">
        <v>472</v>
      </c>
    </row>
    <row r="37" spans="1:26">
      <c r="A37" s="136"/>
      <c r="B37" s="140"/>
      <c r="C37" s="721" t="s">
        <v>709</v>
      </c>
      <c r="D37" s="138"/>
      <c r="E37" s="139"/>
      <c r="F37" s="721" t="s">
        <v>624</v>
      </c>
      <c r="G37" s="238"/>
      <c r="H37" s="140"/>
      <c r="I37" s="239"/>
      <c r="J37" s="141"/>
      <c r="K37" s="238"/>
      <c r="L37" s="238"/>
      <c r="M37" s="239"/>
      <c r="N37" s="140"/>
      <c r="O37" s="140"/>
      <c r="P37" s="140"/>
      <c r="Q37" s="140"/>
      <c r="R37" s="141"/>
      <c r="S37" s="140"/>
      <c r="T37" s="141"/>
      <c r="U37" s="140"/>
      <c r="V37" s="140"/>
      <c r="W37" s="140"/>
      <c r="X37" s="140"/>
      <c r="Y37" s="141"/>
      <c r="Z37" s="665" t="s">
        <v>641</v>
      </c>
    </row>
    <row r="38" spans="1:26">
      <c r="A38" s="722" t="str">
        <f>P1表紙!A39</f>
        <v>令和６年（6月１日以降）②</v>
      </c>
    </row>
  </sheetData>
  <sheetProtection algorithmName="SHA-512" hashValue="b5V7FEpr1TvIDxVIOfoTb7n7h5JwVH8H0BXos9NO9btQW+SCQC3uhQEdo+pd+FNnDDXLdRSQf8kh7ki+yDsGbg==" saltValue="LoWAsxAy7ptBzvshnCq59w==" spinCount="100000" sheet="1" objects="1" scenarios="1"/>
  <mergeCells count="28">
    <mergeCell ref="V25:Y25"/>
    <mergeCell ref="B12:E12"/>
    <mergeCell ref="V12:Y12"/>
    <mergeCell ref="G24:H24"/>
    <mergeCell ref="G12:J12"/>
    <mergeCell ref="G25:J25"/>
    <mergeCell ref="S4:U4"/>
    <mergeCell ref="G5:H5"/>
    <mergeCell ref="K5:M5"/>
    <mergeCell ref="L25:O25"/>
    <mergeCell ref="B25:E25"/>
    <mergeCell ref="B6:E6"/>
    <mergeCell ref="X4:Z4"/>
    <mergeCell ref="G11:H11"/>
    <mergeCell ref="A1:Z1"/>
    <mergeCell ref="Q25:T25"/>
    <mergeCell ref="I4:P4"/>
    <mergeCell ref="L6:O6"/>
    <mergeCell ref="Q12:T12"/>
    <mergeCell ref="L12:O12"/>
    <mergeCell ref="V6:Y6"/>
    <mergeCell ref="G6:J6"/>
    <mergeCell ref="I3:P3"/>
    <mergeCell ref="Q6:T6"/>
    <mergeCell ref="B3:F4"/>
    <mergeCell ref="S3:W3"/>
    <mergeCell ref="K24:M24"/>
    <mergeCell ref="K11:M11"/>
  </mergeCells>
  <phoneticPr fontId="2"/>
  <dataValidations count="1">
    <dataValidation allowBlank="1" showInputMessage="1" sqref="Z36 A6:XFD6 A25:XFD25 C35:C36 A38 K5 E5:G5 I3:I5 E11:G11 B5 K11 A12:XFD12 I11 N5 B11 K24 E24:G24 I24 N11 B24 N24 B3 Y3:Z3 G3:H4 A3:A4 J3:X4"/>
  </dataValidations>
  <pageMargins left="0.47244094488188981" right="0.15748031496062992" top="0.39370078740157483" bottom="0.31496062992125984" header="0.23622047244094491" footer="0.15748031496062992"/>
  <pageSetup paperSize="9" orientation="landscape" r:id="rId1"/>
  <headerFoot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53"/>
  <sheetViews>
    <sheetView view="pageBreakPreview" topLeftCell="A13" zoomScaleNormal="100" zoomScaleSheetLayoutView="100" workbookViewId="0">
      <selection activeCell="AE32" sqref="AE32"/>
    </sheetView>
  </sheetViews>
  <sheetFormatPr defaultColWidth="9" defaultRowHeight="13.5"/>
  <cols>
    <col min="1" max="1" width="8.125" style="92" customWidth="1"/>
    <col min="2" max="2" width="1.875" style="93" customWidth="1"/>
    <col min="3" max="3" width="10" style="94" customWidth="1"/>
    <col min="4" max="4" width="1.875" style="94" customWidth="1"/>
    <col min="5" max="5" width="6.875" style="95" customWidth="1"/>
    <col min="6" max="6" width="6.875" style="92" customWidth="1"/>
    <col min="7" max="7" width="1.875" style="92" customWidth="1"/>
    <col min="8" max="8" width="10" style="92" customWidth="1"/>
    <col min="9" max="9" width="2.125" style="92" customWidth="1"/>
    <col min="10" max="10" width="6.875" style="96" customWidth="1"/>
    <col min="11" max="11" width="6.875" style="92" customWidth="1"/>
    <col min="12" max="12" width="0.375" style="92" customWidth="1"/>
    <col min="13" max="13" width="10" style="92" customWidth="1"/>
    <col min="14" max="14" width="2.125" style="92" customWidth="1"/>
    <col min="15" max="15" width="6.875" style="96" customWidth="1"/>
    <col min="16" max="16" width="6.875" style="92" customWidth="1"/>
    <col min="17" max="17" width="0.375" style="93" customWidth="1"/>
    <col min="18" max="18" width="10" style="92" customWidth="1"/>
    <col min="19" max="19" width="2.125" style="92" customWidth="1"/>
    <col min="20" max="20" width="6.875" style="96" customWidth="1"/>
    <col min="21" max="21" width="6.875" style="92" customWidth="1"/>
    <col min="22" max="22" width="0.375" style="92" customWidth="1"/>
    <col min="23" max="23" width="10" style="92" customWidth="1"/>
    <col min="24" max="24" width="2.125" style="92" customWidth="1"/>
    <col min="25" max="25" width="6.875" style="96" customWidth="1"/>
    <col min="26" max="26" width="6.875" style="92" customWidth="1"/>
    <col min="27" max="16384" width="9" style="92"/>
  </cols>
  <sheetData>
    <row r="1" spans="1:27" ht="17.25" customHeight="1">
      <c r="A1" s="846" t="s">
        <v>421</v>
      </c>
      <c r="B1" s="846"/>
      <c r="C1" s="846"/>
      <c r="D1" s="846"/>
      <c r="E1" s="846"/>
      <c r="F1" s="846"/>
      <c r="G1" s="846"/>
      <c r="H1" s="846"/>
      <c r="I1" s="846"/>
      <c r="J1" s="846"/>
      <c r="K1" s="846"/>
      <c r="L1" s="846"/>
      <c r="M1" s="846"/>
      <c r="N1" s="846"/>
      <c r="O1" s="846"/>
      <c r="P1" s="846"/>
      <c r="Q1" s="846"/>
      <c r="R1" s="846"/>
      <c r="S1" s="846"/>
      <c r="T1" s="846"/>
      <c r="U1" s="846"/>
      <c r="V1" s="846"/>
      <c r="W1" s="846"/>
      <c r="X1" s="846"/>
      <c r="Y1" s="846"/>
      <c r="Z1" s="846"/>
    </row>
    <row r="2" spans="1:27" ht="4.5" customHeight="1"/>
    <row r="3" spans="1:27" ht="24.75" customHeight="1">
      <c r="A3" s="567" t="s">
        <v>0</v>
      </c>
      <c r="B3" s="831"/>
      <c r="C3" s="831"/>
      <c r="D3" s="831"/>
      <c r="E3" s="831"/>
      <c r="F3" s="831"/>
      <c r="G3" s="275"/>
      <c r="H3" s="569" t="s">
        <v>1</v>
      </c>
      <c r="I3" s="834"/>
      <c r="J3" s="834"/>
      <c r="K3" s="834"/>
      <c r="L3" s="834"/>
      <c r="M3" s="834"/>
      <c r="N3" s="834"/>
      <c r="O3" s="834"/>
      <c r="P3" s="834"/>
      <c r="Q3" s="276"/>
      <c r="R3" s="569" t="s">
        <v>199</v>
      </c>
      <c r="S3" s="835"/>
      <c r="T3" s="835"/>
      <c r="U3" s="835"/>
      <c r="V3" s="835"/>
      <c r="W3" s="836"/>
      <c r="X3" s="568" t="s">
        <v>222</v>
      </c>
      <c r="Y3" s="277"/>
      <c r="Z3" s="278"/>
      <c r="AA3" s="169"/>
    </row>
    <row r="4" spans="1:27" ht="24.75" customHeight="1">
      <c r="A4" s="279"/>
      <c r="B4" s="832"/>
      <c r="C4" s="832"/>
      <c r="D4" s="832"/>
      <c r="E4" s="832"/>
      <c r="F4" s="832"/>
      <c r="G4" s="280"/>
      <c r="H4" s="569" t="s">
        <v>2</v>
      </c>
      <c r="I4" s="834"/>
      <c r="J4" s="834"/>
      <c r="K4" s="834"/>
      <c r="L4" s="834"/>
      <c r="M4" s="834"/>
      <c r="N4" s="834"/>
      <c r="O4" s="834"/>
      <c r="P4" s="834"/>
      <c r="Q4" s="276"/>
      <c r="R4" s="569" t="s">
        <v>3</v>
      </c>
      <c r="S4" s="837">
        <f>K5+K14+K18+K31</f>
        <v>0</v>
      </c>
      <c r="T4" s="837"/>
      <c r="U4" s="837"/>
      <c r="V4" s="281"/>
      <c r="W4" s="570" t="s">
        <v>162</v>
      </c>
      <c r="X4" s="841"/>
      <c r="Y4" s="842"/>
      <c r="Z4" s="843"/>
      <c r="AA4" s="169"/>
    </row>
    <row r="5" spans="1:27" ht="20.25" customHeight="1">
      <c r="B5" s="571" t="s">
        <v>451</v>
      </c>
      <c r="C5" s="99"/>
      <c r="D5" s="98"/>
      <c r="E5" s="100"/>
      <c r="F5" s="572" t="s">
        <v>161</v>
      </c>
      <c r="G5" s="833">
        <f>SUM(E13,J13,Y13,O13)</f>
        <v>19850</v>
      </c>
      <c r="H5" s="833">
        <f>SUM(C42,H42,M42,R42,W26)</f>
        <v>0</v>
      </c>
      <c r="I5" s="573" t="s">
        <v>162</v>
      </c>
      <c r="J5" s="574" t="s">
        <v>431</v>
      </c>
      <c r="K5" s="840">
        <f>SUM(F13,K13,Z13,P13)</f>
        <v>0</v>
      </c>
      <c r="L5" s="840"/>
      <c r="M5" s="840"/>
      <c r="N5" s="573" t="s">
        <v>162</v>
      </c>
      <c r="O5" s="575" t="s">
        <v>461</v>
      </c>
      <c r="Q5" s="92"/>
      <c r="Z5" s="91"/>
    </row>
    <row r="6" spans="1:27" ht="13.5" customHeight="1">
      <c r="A6" s="576" t="s">
        <v>5</v>
      </c>
      <c r="B6" s="808" t="s">
        <v>6</v>
      </c>
      <c r="C6" s="821"/>
      <c r="D6" s="821"/>
      <c r="E6" s="821"/>
      <c r="F6" s="577" t="s">
        <v>220</v>
      </c>
      <c r="G6" s="808" t="s">
        <v>9</v>
      </c>
      <c r="H6" s="821"/>
      <c r="I6" s="821"/>
      <c r="J6" s="821"/>
      <c r="K6" s="577" t="s">
        <v>220</v>
      </c>
      <c r="L6" s="821" t="s">
        <v>7</v>
      </c>
      <c r="M6" s="821"/>
      <c r="N6" s="821"/>
      <c r="O6" s="821"/>
      <c r="P6" s="577" t="s">
        <v>220</v>
      </c>
      <c r="Q6" s="808" t="s">
        <v>8</v>
      </c>
      <c r="R6" s="821"/>
      <c r="S6" s="821"/>
      <c r="T6" s="821"/>
      <c r="U6" s="577" t="s">
        <v>220</v>
      </c>
      <c r="V6" s="808" t="s">
        <v>10</v>
      </c>
      <c r="W6" s="821"/>
      <c r="X6" s="821"/>
      <c r="Y6" s="821"/>
      <c r="Z6" s="577" t="s">
        <v>220</v>
      </c>
    </row>
    <row r="7" spans="1:27">
      <c r="A7" s="101"/>
      <c r="B7" s="681"/>
      <c r="C7" s="412" t="s">
        <v>340</v>
      </c>
      <c r="D7" s="413" t="s">
        <v>480</v>
      </c>
      <c r="E7" s="410">
        <v>3400</v>
      </c>
      <c r="F7" s="102"/>
      <c r="G7" s="586"/>
      <c r="H7" s="398" t="s">
        <v>257</v>
      </c>
      <c r="I7" s="427" t="s">
        <v>256</v>
      </c>
      <c r="J7" s="399">
        <v>200</v>
      </c>
      <c r="K7" s="102"/>
      <c r="L7" s="586"/>
      <c r="M7" s="449" t="s">
        <v>630</v>
      </c>
      <c r="N7" s="413" t="s">
        <v>341</v>
      </c>
      <c r="O7" s="410">
        <v>1250</v>
      </c>
      <c r="P7" s="102"/>
      <c r="Q7" s="586"/>
      <c r="R7" s="587"/>
      <c r="S7" s="585"/>
      <c r="T7" s="552"/>
      <c r="U7" s="103"/>
      <c r="V7" s="586"/>
      <c r="W7" s="419" t="s">
        <v>107</v>
      </c>
      <c r="X7" s="591"/>
      <c r="Y7" s="410">
        <v>600</v>
      </c>
      <c r="Z7" s="102"/>
    </row>
    <row r="8" spans="1:27">
      <c r="A8" s="105"/>
      <c r="B8" s="105"/>
      <c r="C8" s="414" t="s">
        <v>342</v>
      </c>
      <c r="D8" s="450" t="s">
        <v>480</v>
      </c>
      <c r="E8" s="399">
        <v>4300</v>
      </c>
      <c r="F8" s="116"/>
      <c r="G8" s="557"/>
      <c r="H8" s="107"/>
      <c r="I8" s="610"/>
      <c r="J8" s="556"/>
      <c r="K8" s="220"/>
      <c r="L8" s="557"/>
      <c r="M8" s="398" t="s">
        <v>343</v>
      </c>
      <c r="N8" s="427" t="s">
        <v>341</v>
      </c>
      <c r="O8" s="399">
        <v>950</v>
      </c>
      <c r="P8" s="110"/>
      <c r="Q8" s="557"/>
      <c r="R8" s="107"/>
      <c r="S8" s="610"/>
      <c r="T8" s="556"/>
      <c r="U8" s="109"/>
      <c r="V8" s="557"/>
      <c r="W8" s="398" t="s">
        <v>108</v>
      </c>
      <c r="X8" s="555"/>
      <c r="Y8" s="397">
        <v>750</v>
      </c>
      <c r="Z8" s="110"/>
    </row>
    <row r="9" spans="1:27">
      <c r="A9" s="105"/>
      <c r="B9" s="105"/>
      <c r="C9" s="414" t="s">
        <v>344</v>
      </c>
      <c r="D9" s="450" t="s">
        <v>480</v>
      </c>
      <c r="E9" s="399">
        <v>2050</v>
      </c>
      <c r="F9" s="110"/>
      <c r="G9" s="557"/>
      <c r="H9" s="107"/>
      <c r="I9" s="610"/>
      <c r="J9" s="556"/>
      <c r="K9" s="220"/>
      <c r="L9" s="557"/>
      <c r="M9" s="398" t="s">
        <v>109</v>
      </c>
      <c r="N9" s="427" t="s">
        <v>341</v>
      </c>
      <c r="O9" s="399">
        <v>950</v>
      </c>
      <c r="P9" s="110"/>
      <c r="Q9" s="557"/>
      <c r="R9" s="107"/>
      <c r="S9" s="610"/>
      <c r="T9" s="556"/>
      <c r="U9" s="109"/>
      <c r="V9" s="557"/>
      <c r="W9" s="107"/>
      <c r="X9" s="555"/>
      <c r="Y9" s="556"/>
      <c r="Z9" s="109"/>
    </row>
    <row r="10" spans="1:27">
      <c r="A10" s="105"/>
      <c r="B10" s="105"/>
      <c r="C10" s="414" t="s">
        <v>249</v>
      </c>
      <c r="D10" s="450" t="s">
        <v>480</v>
      </c>
      <c r="E10" s="399">
        <v>2200</v>
      </c>
      <c r="F10" s="110"/>
      <c r="G10" s="557"/>
      <c r="H10" s="107"/>
      <c r="I10" s="610"/>
      <c r="J10" s="556"/>
      <c r="K10" s="220"/>
      <c r="L10" s="557"/>
      <c r="M10" s="398" t="s">
        <v>216</v>
      </c>
      <c r="N10" s="427" t="s">
        <v>255</v>
      </c>
      <c r="O10" s="399">
        <v>250</v>
      </c>
      <c r="P10" s="110"/>
      <c r="Q10" s="557"/>
      <c r="R10" s="107"/>
      <c r="S10" s="610"/>
      <c r="T10" s="556"/>
      <c r="U10" s="109"/>
      <c r="V10" s="557"/>
      <c r="W10" s="107"/>
      <c r="X10" s="555"/>
      <c r="Y10" s="556"/>
      <c r="Z10" s="109"/>
    </row>
    <row r="11" spans="1:27">
      <c r="A11" s="105"/>
      <c r="B11" s="441" t="s">
        <v>223</v>
      </c>
      <c r="C11" s="414" t="s">
        <v>250</v>
      </c>
      <c r="D11" s="450" t="s">
        <v>480</v>
      </c>
      <c r="E11" s="433">
        <v>1200</v>
      </c>
      <c r="F11" s="110"/>
      <c r="G11" s="557"/>
      <c r="H11" s="107"/>
      <c r="I11" s="610"/>
      <c r="J11" s="556"/>
      <c r="K11" s="220"/>
      <c r="L11" s="557"/>
      <c r="M11" s="107"/>
      <c r="N11" s="673"/>
      <c r="O11" s="556"/>
      <c r="P11" s="110"/>
      <c r="Q11" s="557"/>
      <c r="R11" s="107"/>
      <c r="S11" s="610"/>
      <c r="T11" s="556"/>
      <c r="U11" s="109"/>
      <c r="V11" s="557"/>
      <c r="W11" s="107"/>
      <c r="X11" s="555"/>
      <c r="Y11" s="556"/>
      <c r="Z11" s="109"/>
    </row>
    <row r="12" spans="1:27">
      <c r="A12" s="105"/>
      <c r="B12" s="441" t="s">
        <v>591</v>
      </c>
      <c r="C12" s="414" t="s">
        <v>251</v>
      </c>
      <c r="D12" s="417" t="s">
        <v>590</v>
      </c>
      <c r="E12" s="399">
        <v>1750</v>
      </c>
      <c r="F12" s="106"/>
      <c r="G12" s="557"/>
      <c r="H12" s="107"/>
      <c r="I12" s="610"/>
      <c r="J12" s="556"/>
      <c r="K12" s="220"/>
      <c r="L12" s="557"/>
      <c r="M12" s="107"/>
      <c r="N12" s="610"/>
      <c r="O12" s="556"/>
      <c r="P12" s="110"/>
      <c r="Q12" s="557"/>
      <c r="R12" s="107"/>
      <c r="S12" s="610"/>
      <c r="T12" s="556"/>
      <c r="U12" s="109"/>
      <c r="V12" s="557"/>
      <c r="W12" s="107"/>
      <c r="X12" s="555"/>
      <c r="Y12" s="556"/>
      <c r="Z12" s="109"/>
    </row>
    <row r="13" spans="1:27">
      <c r="A13" s="119"/>
      <c r="B13" s="119"/>
      <c r="C13" s="418" t="s">
        <v>417</v>
      </c>
      <c r="D13" s="602"/>
      <c r="E13" s="167">
        <f>SUM(E7:E12)</f>
        <v>14900</v>
      </c>
      <c r="F13" s="367">
        <f>SUM(F7:F12)</f>
        <v>0</v>
      </c>
      <c r="G13" s="605"/>
      <c r="H13" s="432" t="s">
        <v>417</v>
      </c>
      <c r="I13" s="602"/>
      <c r="J13" s="167">
        <f>SUM(J7:J12)</f>
        <v>200</v>
      </c>
      <c r="K13" s="167">
        <f>SUM(K7:K12)</f>
        <v>0</v>
      </c>
      <c r="L13" s="605"/>
      <c r="M13" s="432" t="s">
        <v>417</v>
      </c>
      <c r="N13" s="602"/>
      <c r="O13" s="167">
        <f>SUM(O7:O12)</f>
        <v>3400</v>
      </c>
      <c r="P13" s="367">
        <f>SUM(P7:P12)</f>
        <v>0</v>
      </c>
      <c r="Q13" s="605"/>
      <c r="R13" s="621"/>
      <c r="S13" s="602"/>
      <c r="T13" s="603"/>
      <c r="U13" s="167">
        <f>SUM(U7:U12)</f>
        <v>0</v>
      </c>
      <c r="V13" s="605"/>
      <c r="W13" s="432" t="s">
        <v>417</v>
      </c>
      <c r="X13" s="602"/>
      <c r="Y13" s="167">
        <f>SUM(Y7:Y12)</f>
        <v>1350</v>
      </c>
      <c r="Z13" s="367">
        <f>SUM(Z7:Z12)</f>
        <v>0</v>
      </c>
    </row>
    <row r="14" spans="1:27" ht="20.25" customHeight="1">
      <c r="A14" s="148"/>
      <c r="B14" s="571" t="s">
        <v>452</v>
      </c>
      <c r="C14" s="99"/>
      <c r="D14" s="98"/>
      <c r="E14" s="100"/>
      <c r="F14" s="572" t="s">
        <v>161</v>
      </c>
      <c r="G14" s="833">
        <f>SUM(E17,O17,Y17)</f>
        <v>2300</v>
      </c>
      <c r="H14" s="833">
        <f>SUM(C52,H52,M52,R52,W36)</f>
        <v>0</v>
      </c>
      <c r="I14" s="573" t="s">
        <v>162</v>
      </c>
      <c r="J14" s="574" t="s">
        <v>431</v>
      </c>
      <c r="K14" s="840">
        <f>SUM(F17,P17,Z17)</f>
        <v>0</v>
      </c>
      <c r="L14" s="840"/>
      <c r="M14" s="840"/>
      <c r="N14" s="573" t="s">
        <v>162</v>
      </c>
      <c r="O14" s="575" t="s">
        <v>461</v>
      </c>
      <c r="Z14" s="91"/>
      <c r="AA14" s="169"/>
    </row>
    <row r="15" spans="1:27" ht="13.5" customHeight="1">
      <c r="A15" s="576" t="s">
        <v>5</v>
      </c>
      <c r="B15" s="808" t="s">
        <v>6</v>
      </c>
      <c r="C15" s="821"/>
      <c r="D15" s="821"/>
      <c r="E15" s="821"/>
      <c r="F15" s="577" t="s">
        <v>220</v>
      </c>
      <c r="G15" s="808" t="s">
        <v>9</v>
      </c>
      <c r="H15" s="821"/>
      <c r="I15" s="821"/>
      <c r="J15" s="821"/>
      <c r="K15" s="577" t="s">
        <v>220</v>
      </c>
      <c r="L15" s="821" t="s">
        <v>7</v>
      </c>
      <c r="M15" s="821"/>
      <c r="N15" s="821"/>
      <c r="O15" s="821"/>
      <c r="P15" s="577" t="s">
        <v>220</v>
      </c>
      <c r="Q15" s="808" t="s">
        <v>8</v>
      </c>
      <c r="R15" s="821"/>
      <c r="S15" s="821"/>
      <c r="T15" s="821"/>
      <c r="U15" s="577" t="s">
        <v>220</v>
      </c>
      <c r="V15" s="808" t="s">
        <v>10</v>
      </c>
      <c r="W15" s="821"/>
      <c r="X15" s="821"/>
      <c r="Y15" s="821"/>
      <c r="Z15" s="577" t="s">
        <v>220</v>
      </c>
    </row>
    <row r="16" spans="1:27" ht="13.5" customHeight="1">
      <c r="A16" s="732" t="s">
        <v>176</v>
      </c>
      <c r="B16" s="606"/>
      <c r="C16" s="457" t="s">
        <v>252</v>
      </c>
      <c r="D16" s="417" t="s">
        <v>474</v>
      </c>
      <c r="E16" s="422">
        <v>2300</v>
      </c>
      <c r="F16" s="102"/>
      <c r="G16" s="609"/>
      <c r="H16" s="611"/>
      <c r="I16" s="701"/>
      <c r="J16" s="608"/>
      <c r="K16" s="115"/>
      <c r="L16" s="502"/>
      <c r="M16" s="611"/>
      <c r="N16" s="701"/>
      <c r="O16" s="608"/>
      <c r="P16" s="114"/>
      <c r="Q16" s="609"/>
      <c r="R16" s="611"/>
      <c r="S16" s="610"/>
      <c r="T16" s="608"/>
      <c r="U16" s="115"/>
      <c r="V16" s="609"/>
      <c r="W16" s="723"/>
      <c r="X16" s="724"/>
      <c r="Y16" s="608"/>
      <c r="Z16" s="115"/>
      <c r="AA16" s="169"/>
    </row>
    <row r="17" spans="1:27" ht="13.5" customHeight="1">
      <c r="A17" s="119"/>
      <c r="B17" s="600"/>
      <c r="C17" s="418" t="s">
        <v>417</v>
      </c>
      <c r="D17" s="602"/>
      <c r="E17" s="167">
        <f>SUM(E16)</f>
        <v>2300</v>
      </c>
      <c r="F17" s="367">
        <f>SUM(F16)</f>
        <v>0</v>
      </c>
      <c r="G17" s="604"/>
      <c r="H17" s="621"/>
      <c r="I17" s="602"/>
      <c r="J17" s="603"/>
      <c r="K17" s="168">
        <f>SUM(K16)</f>
        <v>0</v>
      </c>
      <c r="L17" s="112"/>
      <c r="M17" s="621"/>
      <c r="N17" s="602"/>
      <c r="O17" s="167">
        <f>SUM(O16)</f>
        <v>0</v>
      </c>
      <c r="P17" s="167">
        <f>SUM(P16)</f>
        <v>0</v>
      </c>
      <c r="Q17" s="605"/>
      <c r="R17" s="621"/>
      <c r="S17" s="602"/>
      <c r="T17" s="603"/>
      <c r="U17" s="168">
        <f>SUM(U16)</f>
        <v>0</v>
      </c>
      <c r="V17" s="605"/>
      <c r="W17" s="621"/>
      <c r="X17" s="602"/>
      <c r="Y17" s="603"/>
      <c r="Z17" s="171"/>
      <c r="AA17" s="169"/>
    </row>
    <row r="18" spans="1:27" ht="20.25" customHeight="1">
      <c r="B18" s="571" t="s">
        <v>453</v>
      </c>
      <c r="C18" s="99"/>
      <c r="D18" s="98"/>
      <c r="E18" s="100"/>
      <c r="F18" s="572" t="s">
        <v>161</v>
      </c>
      <c r="G18" s="833">
        <f>SUM(E30,O30,Y30)</f>
        <v>27000</v>
      </c>
      <c r="H18" s="833">
        <f>SUM(C56,H56,M56,R56,W40)</f>
        <v>0</v>
      </c>
      <c r="I18" s="573" t="s">
        <v>162</v>
      </c>
      <c r="J18" s="574" t="s">
        <v>431</v>
      </c>
      <c r="K18" s="840">
        <f>SUM(F30,P30,Z30)</f>
        <v>0</v>
      </c>
      <c r="L18" s="840"/>
      <c r="M18" s="840"/>
      <c r="N18" s="573" t="s">
        <v>162</v>
      </c>
      <c r="O18" s="575" t="s">
        <v>461</v>
      </c>
    </row>
    <row r="19" spans="1:27" ht="13.5" customHeight="1">
      <c r="A19" s="576" t="s">
        <v>5</v>
      </c>
      <c r="B19" s="808" t="s">
        <v>6</v>
      </c>
      <c r="C19" s="821"/>
      <c r="D19" s="821"/>
      <c r="E19" s="821"/>
      <c r="F19" s="577" t="s">
        <v>220</v>
      </c>
      <c r="G19" s="808" t="s">
        <v>9</v>
      </c>
      <c r="H19" s="821"/>
      <c r="I19" s="821"/>
      <c r="J19" s="821"/>
      <c r="K19" s="577" t="s">
        <v>220</v>
      </c>
      <c r="L19" s="821" t="s">
        <v>7</v>
      </c>
      <c r="M19" s="821"/>
      <c r="N19" s="821"/>
      <c r="O19" s="821"/>
      <c r="P19" s="577" t="s">
        <v>220</v>
      </c>
      <c r="Q19" s="808" t="s">
        <v>8</v>
      </c>
      <c r="R19" s="821"/>
      <c r="S19" s="821"/>
      <c r="T19" s="821"/>
      <c r="U19" s="577" t="s">
        <v>220</v>
      </c>
      <c r="V19" s="808" t="s">
        <v>10</v>
      </c>
      <c r="W19" s="821"/>
      <c r="X19" s="821"/>
      <c r="Y19" s="821"/>
      <c r="Z19" s="577" t="s">
        <v>220</v>
      </c>
    </row>
    <row r="20" spans="1:27" s="93" customFormat="1" ht="14.1" customHeight="1">
      <c r="A20" s="733" t="s">
        <v>110</v>
      </c>
      <c r="B20" s="441" t="s">
        <v>224</v>
      </c>
      <c r="C20" s="481" t="s">
        <v>253</v>
      </c>
      <c r="D20" s="417" t="s">
        <v>474</v>
      </c>
      <c r="E20" s="410">
        <v>6850</v>
      </c>
      <c r="F20" s="102"/>
      <c r="G20" s="586"/>
      <c r="H20" s="725"/>
      <c r="I20" s="726"/>
      <c r="J20" s="639"/>
      <c r="K20" s="241"/>
      <c r="L20" s="586"/>
      <c r="M20" s="482" t="s">
        <v>111</v>
      </c>
      <c r="N20" s="450" t="s">
        <v>58</v>
      </c>
      <c r="O20" s="483">
        <v>600</v>
      </c>
      <c r="P20" s="102"/>
      <c r="Q20" s="586"/>
      <c r="R20" s="728"/>
      <c r="S20" s="595"/>
      <c r="T20" s="552"/>
      <c r="U20" s="103"/>
      <c r="V20" s="586"/>
      <c r="W20" s="398" t="s">
        <v>112</v>
      </c>
      <c r="X20" s="555"/>
      <c r="Y20" s="399">
        <v>1050</v>
      </c>
      <c r="Z20" s="102"/>
    </row>
    <row r="21" spans="1:27" s="93" customFormat="1" ht="14.1" customHeight="1">
      <c r="A21" s="224"/>
      <c r="B21" s="105"/>
      <c r="C21" s="398" t="s">
        <v>254</v>
      </c>
      <c r="D21" s="427" t="s">
        <v>396</v>
      </c>
      <c r="E21" s="399">
        <v>1650</v>
      </c>
      <c r="F21" s="110"/>
      <c r="G21" s="557"/>
      <c r="H21" s="727"/>
      <c r="I21" s="666"/>
      <c r="J21" s="643"/>
      <c r="K21" s="227"/>
      <c r="L21" s="557"/>
      <c r="M21" s="478" t="s">
        <v>346</v>
      </c>
      <c r="N21" s="427" t="s">
        <v>58</v>
      </c>
      <c r="O21" s="397">
        <v>300</v>
      </c>
      <c r="P21" s="110"/>
      <c r="Q21" s="557"/>
      <c r="R21" s="633"/>
      <c r="S21" s="610"/>
      <c r="T21" s="556"/>
      <c r="U21" s="109"/>
      <c r="V21" s="557"/>
      <c r="W21" s="398" t="s">
        <v>428</v>
      </c>
      <c r="X21" s="555"/>
      <c r="Y21" s="399">
        <v>400</v>
      </c>
      <c r="Z21" s="110"/>
    </row>
    <row r="22" spans="1:27" s="93" customFormat="1" ht="14.1" customHeight="1">
      <c r="A22" s="224"/>
      <c r="B22" s="105"/>
      <c r="C22" s="398" t="s">
        <v>345</v>
      </c>
      <c r="D22" s="450" t="s">
        <v>480</v>
      </c>
      <c r="E22" s="399">
        <v>1450</v>
      </c>
      <c r="F22" s="110"/>
      <c r="G22" s="557"/>
      <c r="H22" s="729"/>
      <c r="I22" s="610"/>
      <c r="J22" s="556"/>
      <c r="K22" s="227"/>
      <c r="L22" s="557"/>
      <c r="M22" s="451" t="s">
        <v>425</v>
      </c>
      <c r="N22" s="427" t="s">
        <v>58</v>
      </c>
      <c r="O22" s="397">
        <v>2100</v>
      </c>
      <c r="P22" s="110"/>
      <c r="Q22" s="557"/>
      <c r="R22" s="633"/>
      <c r="S22" s="610"/>
      <c r="T22" s="556"/>
      <c r="U22" s="109"/>
      <c r="V22" s="557"/>
      <c r="W22" s="107"/>
      <c r="X22" s="555"/>
      <c r="Y22" s="556"/>
      <c r="Z22" s="109"/>
    </row>
    <row r="23" spans="1:27" s="93" customFormat="1" ht="14.1" customHeight="1">
      <c r="A23" s="224"/>
      <c r="B23" s="105"/>
      <c r="C23" s="414" t="s">
        <v>613</v>
      </c>
      <c r="D23" s="450" t="s">
        <v>480</v>
      </c>
      <c r="E23" s="397">
        <v>1300</v>
      </c>
      <c r="F23" s="110"/>
      <c r="G23" s="557"/>
      <c r="H23" s="670"/>
      <c r="I23" s="610"/>
      <c r="J23" s="556"/>
      <c r="K23" s="227"/>
      <c r="L23" s="557"/>
      <c r="M23" s="107"/>
      <c r="N23" s="610"/>
      <c r="O23" s="316"/>
      <c r="P23" s="110"/>
      <c r="Q23" s="557"/>
      <c r="R23" s="107"/>
      <c r="S23" s="610"/>
      <c r="T23" s="556"/>
      <c r="U23" s="109"/>
      <c r="V23" s="557"/>
      <c r="W23" s="107"/>
      <c r="X23" s="555"/>
      <c r="Y23" s="556"/>
      <c r="Z23" s="109"/>
    </row>
    <row r="24" spans="1:27" s="93" customFormat="1" ht="14.1" customHeight="1">
      <c r="A24" s="224"/>
      <c r="B24" s="105"/>
      <c r="C24" s="414" t="s">
        <v>347</v>
      </c>
      <c r="D24" s="450" t="s">
        <v>480</v>
      </c>
      <c r="E24" s="433">
        <v>3150</v>
      </c>
      <c r="F24" s="110"/>
      <c r="G24" s="557"/>
      <c r="H24" s="730"/>
      <c r="I24" s="610"/>
      <c r="J24" s="556"/>
      <c r="K24" s="227"/>
      <c r="L24" s="557"/>
      <c r="M24" s="633"/>
      <c r="N24" s="673"/>
      <c r="O24" s="556"/>
      <c r="P24" s="110"/>
      <c r="Q24" s="557"/>
      <c r="R24" s="107"/>
      <c r="S24" s="610"/>
      <c r="T24" s="556"/>
      <c r="U24" s="109"/>
      <c r="V24" s="557"/>
      <c r="W24" s="107"/>
      <c r="X24" s="555"/>
      <c r="Y24" s="556"/>
      <c r="Z24" s="109"/>
    </row>
    <row r="25" spans="1:27" s="93" customFormat="1" ht="14.1" customHeight="1">
      <c r="A25" s="224"/>
      <c r="B25" s="105"/>
      <c r="C25" s="414" t="s">
        <v>348</v>
      </c>
      <c r="D25" s="427" t="s">
        <v>396</v>
      </c>
      <c r="E25" s="433">
        <v>900</v>
      </c>
      <c r="F25" s="110"/>
      <c r="G25" s="557"/>
      <c r="H25" s="107"/>
      <c r="I25" s="610"/>
      <c r="J25" s="556"/>
      <c r="K25" s="227"/>
      <c r="L25" s="557"/>
      <c r="M25" s="633"/>
      <c r="N25" s="673"/>
      <c r="O25" s="556"/>
      <c r="P25" s="110"/>
      <c r="Q25" s="557"/>
      <c r="R25" s="107"/>
      <c r="S25" s="610"/>
      <c r="T25" s="556"/>
      <c r="U25" s="109"/>
      <c r="V25" s="557"/>
      <c r="W25" s="107"/>
      <c r="X25" s="555"/>
      <c r="Y25" s="556"/>
      <c r="Z25" s="109"/>
    </row>
    <row r="26" spans="1:27" s="93" customFormat="1" ht="14.1" customHeight="1">
      <c r="A26" s="734" t="s">
        <v>114</v>
      </c>
      <c r="B26" s="105"/>
      <c r="C26" s="478" t="s">
        <v>349</v>
      </c>
      <c r="D26" s="427" t="s">
        <v>396</v>
      </c>
      <c r="E26" s="399">
        <v>1400</v>
      </c>
      <c r="F26" s="110"/>
      <c r="G26" s="557"/>
      <c r="H26" s="107"/>
      <c r="I26" s="673"/>
      <c r="J26" s="556"/>
      <c r="K26" s="227"/>
      <c r="L26" s="557"/>
      <c r="M26" s="633"/>
      <c r="N26" s="673"/>
      <c r="O26" s="556"/>
      <c r="P26" s="110"/>
      <c r="Q26" s="557"/>
      <c r="R26" s="716"/>
      <c r="S26" s="610"/>
      <c r="T26" s="556"/>
      <c r="U26" s="109"/>
      <c r="V26" s="557"/>
      <c r="W26" s="596"/>
      <c r="X26" s="597"/>
      <c r="Y26" s="556"/>
      <c r="Z26" s="109"/>
    </row>
    <row r="27" spans="1:27" s="93" customFormat="1" ht="14.1" customHeight="1">
      <c r="A27" s="224"/>
      <c r="B27" s="441" t="s">
        <v>350</v>
      </c>
      <c r="C27" s="414" t="s">
        <v>351</v>
      </c>
      <c r="D27" s="450" t="s">
        <v>480</v>
      </c>
      <c r="E27" s="399">
        <v>1250</v>
      </c>
      <c r="F27" s="110"/>
      <c r="G27" s="557"/>
      <c r="H27" s="107"/>
      <c r="I27" s="673"/>
      <c r="J27" s="556"/>
      <c r="K27" s="227"/>
      <c r="L27" s="557"/>
      <c r="M27" s="633"/>
      <c r="N27" s="673"/>
      <c r="O27" s="556"/>
      <c r="P27" s="110"/>
      <c r="Q27" s="557"/>
      <c r="R27" s="107"/>
      <c r="S27" s="610"/>
      <c r="T27" s="556"/>
      <c r="U27" s="109"/>
      <c r="V27" s="557"/>
      <c r="W27" s="107"/>
      <c r="X27" s="555"/>
      <c r="Y27" s="556"/>
      <c r="Z27" s="109"/>
    </row>
    <row r="28" spans="1:27" s="93" customFormat="1" ht="14.1" customHeight="1">
      <c r="A28" s="224"/>
      <c r="B28" s="441" t="s">
        <v>352</v>
      </c>
      <c r="C28" s="478" t="s">
        <v>353</v>
      </c>
      <c r="D28" s="450" t="s">
        <v>480</v>
      </c>
      <c r="E28" s="399">
        <v>1950</v>
      </c>
      <c r="F28" s="110"/>
      <c r="G28" s="557"/>
      <c r="H28" s="107"/>
      <c r="I28" s="673"/>
      <c r="J28" s="556"/>
      <c r="K28" s="227"/>
      <c r="L28" s="557"/>
      <c r="M28" s="633"/>
      <c r="N28" s="673"/>
      <c r="O28" s="556"/>
      <c r="P28" s="110"/>
      <c r="Q28" s="557"/>
      <c r="R28" s="716"/>
      <c r="S28" s="610"/>
      <c r="T28" s="556"/>
      <c r="U28" s="109"/>
      <c r="V28" s="557"/>
      <c r="W28" s="107"/>
      <c r="X28" s="555"/>
      <c r="Y28" s="556"/>
      <c r="Z28" s="109"/>
    </row>
    <row r="29" spans="1:27" s="93" customFormat="1" ht="14.1" customHeight="1">
      <c r="A29" s="489" t="s">
        <v>191</v>
      </c>
      <c r="B29" s="613"/>
      <c r="C29" s="421" t="s">
        <v>190</v>
      </c>
      <c r="D29" s="417" t="s">
        <v>474</v>
      </c>
      <c r="E29" s="433">
        <v>2650</v>
      </c>
      <c r="F29" s="116"/>
      <c r="G29" s="614"/>
      <c r="H29" s="615"/>
      <c r="I29" s="731"/>
      <c r="J29" s="616"/>
      <c r="K29" s="243"/>
      <c r="L29" s="614"/>
      <c r="M29" s="615"/>
      <c r="N29" s="595"/>
      <c r="O29" s="616"/>
      <c r="P29" s="116"/>
      <c r="Q29" s="614"/>
      <c r="R29" s="615"/>
      <c r="S29" s="595"/>
      <c r="T29" s="616"/>
      <c r="U29" s="117"/>
      <c r="V29" s="614"/>
      <c r="W29" s="615"/>
      <c r="X29" s="618"/>
      <c r="Y29" s="616"/>
      <c r="Z29" s="117"/>
    </row>
    <row r="30" spans="1:27" s="96" customFormat="1" ht="14.1" customHeight="1">
      <c r="A30" s="119"/>
      <c r="B30" s="600"/>
      <c r="C30" s="418" t="s">
        <v>417</v>
      </c>
      <c r="D30" s="653"/>
      <c r="E30" s="167">
        <f>SUM(E20:E29)</f>
        <v>22550</v>
      </c>
      <c r="F30" s="367">
        <f>SUM(F20:F29)</f>
        <v>0</v>
      </c>
      <c r="G30" s="604"/>
      <c r="H30" s="621"/>
      <c r="I30" s="602"/>
      <c r="J30" s="167">
        <f>SUM(J20:J29)</f>
        <v>0</v>
      </c>
      <c r="K30" s="368">
        <f>SUM(K20:K29)</f>
        <v>0</v>
      </c>
      <c r="L30" s="605"/>
      <c r="M30" s="432" t="s">
        <v>417</v>
      </c>
      <c r="N30" s="602"/>
      <c r="O30" s="167">
        <f>SUM(O20:O29)</f>
        <v>3000</v>
      </c>
      <c r="P30" s="367">
        <f>SUM(P20:P29)</f>
        <v>0</v>
      </c>
      <c r="Q30" s="605"/>
      <c r="R30" s="621"/>
      <c r="S30" s="602"/>
      <c r="T30" s="167">
        <f>SUM(T20:T29)</f>
        <v>0</v>
      </c>
      <c r="U30" s="168">
        <f>SUM(U20:U29)</f>
        <v>0</v>
      </c>
      <c r="V30" s="605"/>
      <c r="W30" s="432" t="s">
        <v>417</v>
      </c>
      <c r="X30" s="602"/>
      <c r="Y30" s="167">
        <f>SUM(Y20:Y29)</f>
        <v>1450</v>
      </c>
      <c r="Z30" s="367">
        <f>SUM(Z20:Z29)</f>
        <v>0</v>
      </c>
    </row>
    <row r="31" spans="1:27" s="125" customFormat="1" ht="20.25" customHeight="1">
      <c r="A31" s="92"/>
      <c r="B31" s="571" t="s">
        <v>454</v>
      </c>
      <c r="C31" s="99"/>
      <c r="D31" s="98"/>
      <c r="E31" s="100"/>
      <c r="F31" s="572" t="s">
        <v>161</v>
      </c>
      <c r="G31" s="833">
        <f>SUM(E38,O38,Y38)</f>
        <v>12900</v>
      </c>
      <c r="H31" s="833">
        <f>SUM(C69,H69,M69,R69,W53)</f>
        <v>0</v>
      </c>
      <c r="I31" s="573" t="s">
        <v>162</v>
      </c>
      <c r="J31" s="574" t="s">
        <v>431</v>
      </c>
      <c r="K31" s="840">
        <f>SUM(F38,P38,Z38)</f>
        <v>0</v>
      </c>
      <c r="L31" s="840"/>
      <c r="M31" s="840"/>
      <c r="N31" s="573" t="s">
        <v>162</v>
      </c>
      <c r="O31" s="575" t="s">
        <v>461</v>
      </c>
      <c r="P31" s="92"/>
      <c r="Q31" s="92"/>
      <c r="R31" s="92"/>
      <c r="S31" s="92"/>
      <c r="T31" s="96"/>
      <c r="U31" s="92"/>
      <c r="V31" s="92"/>
      <c r="W31" s="92"/>
      <c r="X31" s="92"/>
      <c r="Y31" s="96"/>
      <c r="Z31" s="92"/>
    </row>
    <row r="32" spans="1:27" ht="13.5" customHeight="1">
      <c r="A32" s="576" t="s">
        <v>5</v>
      </c>
      <c r="B32" s="808" t="s">
        <v>6</v>
      </c>
      <c r="C32" s="821"/>
      <c r="D32" s="821"/>
      <c r="E32" s="821"/>
      <c r="F32" s="577" t="s">
        <v>220</v>
      </c>
      <c r="G32" s="808" t="s">
        <v>9</v>
      </c>
      <c r="H32" s="821"/>
      <c r="I32" s="821"/>
      <c r="J32" s="821"/>
      <c r="K32" s="577" t="s">
        <v>220</v>
      </c>
      <c r="L32" s="821" t="s">
        <v>7</v>
      </c>
      <c r="M32" s="821"/>
      <c r="N32" s="821"/>
      <c r="O32" s="821"/>
      <c r="P32" s="577" t="s">
        <v>220</v>
      </c>
      <c r="Q32" s="808" t="s">
        <v>8</v>
      </c>
      <c r="R32" s="821"/>
      <c r="S32" s="821"/>
      <c r="T32" s="821"/>
      <c r="U32" s="577" t="s">
        <v>220</v>
      </c>
      <c r="V32" s="808" t="s">
        <v>10</v>
      </c>
      <c r="W32" s="821"/>
      <c r="X32" s="821"/>
      <c r="Y32" s="821"/>
      <c r="Z32" s="577" t="s">
        <v>220</v>
      </c>
    </row>
    <row r="33" spans="1:26" s="244" customFormat="1" ht="12" customHeight="1">
      <c r="A33" s="101"/>
      <c r="B33" s="101"/>
      <c r="C33" s="412" t="s">
        <v>354</v>
      </c>
      <c r="D33" s="450" t="s">
        <v>480</v>
      </c>
      <c r="E33" s="410">
        <v>5000</v>
      </c>
      <c r="F33" s="102"/>
      <c r="G33" s="586"/>
      <c r="H33" s="587"/>
      <c r="I33" s="585"/>
      <c r="J33" s="552"/>
      <c r="K33" s="103"/>
      <c r="L33" s="589"/>
      <c r="M33" s="419" t="s">
        <v>213</v>
      </c>
      <c r="N33" s="413" t="s">
        <v>355</v>
      </c>
      <c r="O33" s="410">
        <v>900</v>
      </c>
      <c r="P33" s="102"/>
      <c r="Q33" s="586"/>
      <c r="R33" s="587"/>
      <c r="S33" s="610"/>
      <c r="T33" s="552"/>
      <c r="U33" s="103"/>
      <c r="V33" s="586"/>
      <c r="W33" s="419" t="s">
        <v>115</v>
      </c>
      <c r="X33" s="591"/>
      <c r="Y33" s="404">
        <v>750</v>
      </c>
      <c r="Z33" s="102"/>
    </row>
    <row r="34" spans="1:26" s="244" customFormat="1" ht="12" customHeight="1">
      <c r="A34" s="105"/>
      <c r="B34" s="105"/>
      <c r="C34" s="414" t="s">
        <v>356</v>
      </c>
      <c r="D34" s="450" t="s">
        <v>480</v>
      </c>
      <c r="E34" s="399">
        <v>1300</v>
      </c>
      <c r="F34" s="110"/>
      <c r="G34" s="557"/>
      <c r="H34" s="107"/>
      <c r="I34" s="610"/>
      <c r="J34" s="556"/>
      <c r="K34" s="109"/>
      <c r="L34" s="594"/>
      <c r="M34" s="398" t="s">
        <v>357</v>
      </c>
      <c r="N34" s="427" t="s">
        <v>58</v>
      </c>
      <c r="O34" s="399">
        <v>200</v>
      </c>
      <c r="P34" s="110"/>
      <c r="Q34" s="557"/>
      <c r="R34" s="107"/>
      <c r="S34" s="610"/>
      <c r="T34" s="556"/>
      <c r="U34" s="109"/>
      <c r="V34" s="557"/>
      <c r="W34" s="107"/>
      <c r="X34" s="555"/>
      <c r="Y34" s="556"/>
      <c r="Z34" s="109"/>
    </row>
    <row r="35" spans="1:26" s="244" customFormat="1" ht="12" customHeight="1">
      <c r="A35" s="105"/>
      <c r="B35" s="105"/>
      <c r="C35" s="414" t="s">
        <v>195</v>
      </c>
      <c r="D35" s="450" t="s">
        <v>480</v>
      </c>
      <c r="E35" s="399">
        <v>1150</v>
      </c>
      <c r="F35" s="110"/>
      <c r="G35" s="557"/>
      <c r="H35" s="107"/>
      <c r="I35" s="610"/>
      <c r="J35" s="556"/>
      <c r="K35" s="109"/>
      <c r="L35" s="594"/>
      <c r="M35" s="398" t="s">
        <v>217</v>
      </c>
      <c r="N35" s="427" t="s">
        <v>359</v>
      </c>
      <c r="O35" s="399">
        <v>350</v>
      </c>
      <c r="P35" s="110"/>
      <c r="Q35" s="557"/>
      <c r="R35" s="107"/>
      <c r="S35" s="610"/>
      <c r="T35" s="556"/>
      <c r="U35" s="109"/>
      <c r="V35" s="557"/>
      <c r="W35" s="107"/>
      <c r="X35" s="555"/>
      <c r="Y35" s="556"/>
      <c r="Z35" s="109"/>
    </row>
    <row r="36" spans="1:26" s="244" customFormat="1" ht="12" customHeight="1">
      <c r="A36" s="105"/>
      <c r="B36" s="105"/>
      <c r="C36" s="414" t="s">
        <v>116</v>
      </c>
      <c r="D36" s="415" t="s">
        <v>481</v>
      </c>
      <c r="E36" s="399">
        <v>1200</v>
      </c>
      <c r="F36" s="110"/>
      <c r="G36" s="557"/>
      <c r="H36" s="107"/>
      <c r="I36" s="610"/>
      <c r="J36" s="556"/>
      <c r="K36" s="109"/>
      <c r="L36" s="594"/>
      <c r="M36" s="398" t="s">
        <v>218</v>
      </c>
      <c r="N36" s="427" t="s">
        <v>361</v>
      </c>
      <c r="O36" s="399">
        <v>300</v>
      </c>
      <c r="P36" s="110"/>
      <c r="Q36" s="557"/>
      <c r="R36" s="107"/>
      <c r="S36" s="610"/>
      <c r="T36" s="556"/>
      <c r="U36" s="109"/>
      <c r="V36" s="557"/>
      <c r="W36" s="107"/>
      <c r="X36" s="555"/>
      <c r="Y36" s="556"/>
      <c r="Z36" s="109"/>
    </row>
    <row r="37" spans="1:26">
      <c r="A37" s="105"/>
      <c r="B37" s="105"/>
      <c r="C37" s="414" t="s">
        <v>360</v>
      </c>
      <c r="D37" s="427" t="s">
        <v>396</v>
      </c>
      <c r="E37" s="397">
        <v>1750</v>
      </c>
      <c r="F37" s="110"/>
      <c r="G37" s="557"/>
      <c r="H37" s="107"/>
      <c r="I37" s="610"/>
      <c r="J37" s="556"/>
      <c r="K37" s="109"/>
      <c r="L37" s="594"/>
      <c r="M37" s="107"/>
      <c r="N37" s="610"/>
      <c r="O37" s="556"/>
      <c r="P37" s="110"/>
      <c r="Q37" s="557"/>
      <c r="R37" s="615"/>
      <c r="S37" s="610"/>
      <c r="T37" s="556"/>
      <c r="U37" s="109"/>
      <c r="V37" s="557"/>
      <c r="W37" s="107"/>
      <c r="X37" s="555"/>
      <c r="Y37" s="556"/>
      <c r="Z37" s="109"/>
    </row>
    <row r="38" spans="1:26">
      <c r="A38" s="119"/>
      <c r="B38" s="119"/>
      <c r="C38" s="418" t="s">
        <v>417</v>
      </c>
      <c r="D38" s="602"/>
      <c r="E38" s="167">
        <f>SUM(E33:E37)</f>
        <v>10400</v>
      </c>
      <c r="F38" s="168">
        <f>SUM(F33:F37)</f>
        <v>0</v>
      </c>
      <c r="G38" s="605"/>
      <c r="H38" s="621"/>
      <c r="I38" s="602"/>
      <c r="J38" s="603"/>
      <c r="K38" s="168">
        <f>SUM(K33:K37)</f>
        <v>0</v>
      </c>
      <c r="L38" s="112"/>
      <c r="M38" s="432" t="s">
        <v>417</v>
      </c>
      <c r="N38" s="602"/>
      <c r="O38" s="167">
        <f>SUM(O33:O36)</f>
        <v>1750</v>
      </c>
      <c r="P38" s="168">
        <f>SUM(P33:P37)</f>
        <v>0</v>
      </c>
      <c r="Q38" s="605"/>
      <c r="R38" s="621"/>
      <c r="S38" s="602"/>
      <c r="T38" s="167">
        <f>SUM(T33:T37)</f>
        <v>0</v>
      </c>
      <c r="U38" s="168">
        <f>SUM(U33:U37)</f>
        <v>0</v>
      </c>
      <c r="V38" s="605"/>
      <c r="W38" s="432" t="s">
        <v>417</v>
      </c>
      <c r="X38" s="602"/>
      <c r="Y38" s="167">
        <f>SUM(Y33:Y37)</f>
        <v>750</v>
      </c>
      <c r="Z38" s="168">
        <f>SUM(Z33)</f>
        <v>0</v>
      </c>
    </row>
    <row r="39" spans="1:26" ht="8.25" customHeight="1">
      <c r="B39" s="92"/>
      <c r="C39" s="92"/>
      <c r="D39" s="92"/>
      <c r="E39" s="92"/>
      <c r="J39" s="92"/>
      <c r="O39" s="92"/>
      <c r="Q39" s="92"/>
      <c r="R39" s="245"/>
      <c r="T39" s="92"/>
      <c r="Y39" s="92"/>
    </row>
    <row r="40" spans="1:26" s="143" customFormat="1">
      <c r="A40" s="623" t="s">
        <v>362</v>
      </c>
      <c r="B40" s="175"/>
      <c r="C40" s="735" t="s">
        <v>633</v>
      </c>
      <c r="D40" s="175"/>
      <c r="E40" s="175"/>
      <c r="F40" s="735" t="s">
        <v>640</v>
      </c>
      <c r="G40" s="175"/>
      <c r="H40" s="175"/>
      <c r="I40" s="175"/>
      <c r="J40" s="735" t="s">
        <v>649</v>
      </c>
      <c r="K40" s="126"/>
      <c r="L40" s="126"/>
      <c r="M40" s="126"/>
      <c r="N40" s="735" t="s">
        <v>710</v>
      </c>
      <c r="O40" s="175"/>
      <c r="P40" s="175"/>
      <c r="Q40" s="175"/>
      <c r="R40" s="246"/>
      <c r="S40" s="735" t="s">
        <v>427</v>
      </c>
      <c r="T40" s="247"/>
      <c r="U40" s="247"/>
      <c r="V40" s="247"/>
      <c r="W40" s="247"/>
      <c r="X40" s="247"/>
      <c r="Y40" s="247"/>
      <c r="Z40" s="235"/>
    </row>
    <row r="41" spans="1:26" s="143" customFormat="1">
      <c r="A41" s="248"/>
      <c r="B41" s="249"/>
      <c r="C41" s="736" t="s">
        <v>426</v>
      </c>
      <c r="D41" s="249"/>
      <c r="E41" s="249"/>
      <c r="F41" s="238"/>
      <c r="G41" s="249"/>
      <c r="H41" s="249"/>
      <c r="I41" s="249"/>
      <c r="J41" s="736" t="s">
        <v>650</v>
      </c>
      <c r="K41" s="163"/>
      <c r="L41" s="163"/>
      <c r="M41" s="163"/>
      <c r="N41" s="249"/>
      <c r="O41" s="249"/>
      <c r="P41" s="249"/>
      <c r="Q41" s="249"/>
      <c r="R41" s="249"/>
      <c r="S41" s="736" t="s">
        <v>634</v>
      </c>
      <c r="T41" s="249"/>
      <c r="U41" s="137"/>
      <c r="V41" s="137"/>
      <c r="W41" s="137"/>
      <c r="X41" s="137"/>
      <c r="Y41" s="137"/>
      <c r="Z41" s="142"/>
    </row>
    <row r="42" spans="1:26" s="143" customFormat="1">
      <c r="A42" s="583" t="str">
        <f>P1表紙!A39</f>
        <v>令和６年（6月１日以降）②</v>
      </c>
      <c r="G42" s="581" t="s">
        <v>472</v>
      </c>
      <c r="J42" s="147"/>
      <c r="T42" s="147"/>
    </row>
    <row r="43" spans="1:26" s="143" customFormat="1">
      <c r="G43" s="663" t="s">
        <v>641</v>
      </c>
    </row>
    <row r="44" spans="1:26">
      <c r="B44" s="92"/>
      <c r="C44" s="92"/>
      <c r="D44" s="92"/>
      <c r="E44" s="92"/>
      <c r="J44" s="92"/>
      <c r="O44" s="92"/>
      <c r="Q44" s="92"/>
      <c r="T44" s="92"/>
      <c r="Y44" s="92"/>
    </row>
    <row r="45" spans="1:26">
      <c r="B45" s="92"/>
      <c r="C45" s="92"/>
      <c r="D45" s="92"/>
      <c r="E45" s="92"/>
      <c r="J45" s="92"/>
      <c r="O45" s="92"/>
      <c r="Q45" s="92"/>
      <c r="T45" s="92"/>
      <c r="Y45" s="92"/>
    </row>
    <row r="46" spans="1:26">
      <c r="B46" s="92"/>
      <c r="C46" s="92"/>
      <c r="D46" s="92"/>
      <c r="E46" s="92"/>
      <c r="J46" s="92"/>
      <c r="O46" s="92"/>
      <c r="Q46" s="92"/>
      <c r="T46" s="92"/>
      <c r="Y46" s="92"/>
    </row>
    <row r="47" spans="1:26">
      <c r="B47" s="92"/>
      <c r="C47" s="92"/>
      <c r="D47" s="92"/>
      <c r="E47" s="92"/>
      <c r="J47" s="92"/>
      <c r="O47" s="92"/>
      <c r="Q47" s="92"/>
      <c r="T47" s="92"/>
      <c r="Y47" s="92"/>
    </row>
    <row r="48" spans="1:26">
      <c r="B48" s="92"/>
      <c r="C48" s="92"/>
      <c r="D48" s="92"/>
      <c r="E48" s="92"/>
      <c r="J48" s="92"/>
      <c r="O48" s="92"/>
      <c r="Q48" s="92"/>
      <c r="T48" s="92"/>
      <c r="Y48" s="92"/>
    </row>
    <row r="49" s="92" customFormat="1"/>
    <row r="50" s="92" customFormat="1"/>
    <row r="51" s="92" customFormat="1"/>
    <row r="52" s="92" customFormat="1"/>
    <row r="53" s="92" customFormat="1"/>
  </sheetData>
  <sheetProtection algorithmName="SHA-512" hashValue="sDdmScV21AcyqCtcCqVtlp5EFFPLsMx++qj6CBW8UPW02xDK7JGEi17GmCdfpe4Xarktulh2Ri5ZxVbyED9qTA==" saltValue="EfhVBsBbwATI4uRnGGUsKA==" spinCount="100000" sheet="1" objects="1" scenarios="1"/>
  <mergeCells count="35">
    <mergeCell ref="G32:J32"/>
    <mergeCell ref="Q6:T6"/>
    <mergeCell ref="Q15:T15"/>
    <mergeCell ref="G6:J6"/>
    <mergeCell ref="G15:J15"/>
    <mergeCell ref="G19:J19"/>
    <mergeCell ref="G18:H18"/>
    <mergeCell ref="K18:M18"/>
    <mergeCell ref="G31:H31"/>
    <mergeCell ref="K31:M31"/>
    <mergeCell ref="K5:M5"/>
    <mergeCell ref="X4:Z4"/>
    <mergeCell ref="B15:E15"/>
    <mergeCell ref="L15:O15"/>
    <mergeCell ref="B6:E6"/>
    <mergeCell ref="L6:O6"/>
    <mergeCell ref="G5:H5"/>
    <mergeCell ref="G14:H14"/>
    <mergeCell ref="K14:M14"/>
    <mergeCell ref="A1:Z1"/>
    <mergeCell ref="V32:Y32"/>
    <mergeCell ref="B32:E32"/>
    <mergeCell ref="L32:O32"/>
    <mergeCell ref="B3:F4"/>
    <mergeCell ref="Q32:T32"/>
    <mergeCell ref="B19:E19"/>
    <mergeCell ref="L19:O19"/>
    <mergeCell ref="S4:U4"/>
    <mergeCell ref="S3:W3"/>
    <mergeCell ref="V19:Y19"/>
    <mergeCell ref="Q19:T19"/>
    <mergeCell ref="I3:P3"/>
    <mergeCell ref="I4:P4"/>
    <mergeCell ref="V15:Y15"/>
    <mergeCell ref="V6:Y6"/>
  </mergeCells>
  <phoneticPr fontId="2"/>
  <dataValidations count="1">
    <dataValidation allowBlank="1" showInputMessage="1" sqref="A42 A6:XFD6 A15:XFD15 A19:XFD19 A32:XFD32 K5 E5:G5 I3:I5 G42 B5 K14 E14:G14 I14 N5 B31 K18 E18:G18 I18 N14 B18 K31 E31:G31 I31 N18 B14 N31 B3 Y3:Z3 G3:H4 A3:A4 J3:X4"/>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48"/>
  <sheetViews>
    <sheetView view="pageBreakPreview" topLeftCell="A2" zoomScaleNormal="100" zoomScaleSheetLayoutView="100" workbookViewId="0">
      <selection activeCell="D38" sqref="D38"/>
    </sheetView>
  </sheetViews>
  <sheetFormatPr defaultColWidth="9" defaultRowHeight="13.5"/>
  <cols>
    <col min="1" max="1" width="8.125" style="92" customWidth="1"/>
    <col min="2" max="2" width="1.875" style="92" customWidth="1"/>
    <col min="3" max="3" width="10" style="94" customWidth="1"/>
    <col min="4" max="4" width="1.875" style="94" customWidth="1"/>
    <col min="5" max="5" width="6.875" style="95" customWidth="1"/>
    <col min="6" max="6" width="6.875" style="92" customWidth="1"/>
    <col min="7" max="7" width="1.875" style="92" customWidth="1"/>
    <col min="8" max="8" width="10" style="92" customWidth="1"/>
    <col min="9" max="9" width="2.125" style="92" customWidth="1"/>
    <col min="10" max="10" width="6.875" style="96" customWidth="1"/>
    <col min="11" max="11" width="6.875" style="92" customWidth="1"/>
    <col min="12" max="12" width="0.375" style="92" customWidth="1"/>
    <col min="13" max="13" width="10" style="92" customWidth="1"/>
    <col min="14" max="14" width="2.125" style="92" customWidth="1"/>
    <col min="15" max="15" width="6.875" style="96" customWidth="1"/>
    <col min="16" max="16" width="6.875" style="92" customWidth="1"/>
    <col min="17" max="17" width="0.375" style="92" customWidth="1"/>
    <col min="18" max="18" width="10" style="92" customWidth="1"/>
    <col min="19" max="19" width="2.125" style="92" customWidth="1"/>
    <col min="20" max="20" width="6.875" style="96" customWidth="1"/>
    <col min="21" max="21" width="6.875" style="92" customWidth="1"/>
    <col min="22" max="22" width="0.375" style="92" customWidth="1"/>
    <col min="23" max="23" width="10" style="92" customWidth="1"/>
    <col min="24" max="24" width="2.125" style="92" customWidth="1"/>
    <col min="25" max="25" width="6.875" style="96" customWidth="1"/>
    <col min="26" max="26" width="7" style="92" customWidth="1"/>
    <col min="27" max="16384" width="9" style="92"/>
  </cols>
  <sheetData>
    <row r="1" spans="1:27" ht="17.25" customHeight="1">
      <c r="A1" s="846" t="s">
        <v>421</v>
      </c>
      <c r="B1" s="846"/>
      <c r="C1" s="846"/>
      <c r="D1" s="846"/>
      <c r="E1" s="846"/>
      <c r="F1" s="846"/>
      <c r="G1" s="846"/>
      <c r="H1" s="846"/>
      <c r="I1" s="846"/>
      <c r="J1" s="846"/>
      <c r="K1" s="846"/>
      <c r="L1" s="846"/>
      <c r="M1" s="846"/>
      <c r="N1" s="846"/>
      <c r="O1" s="846"/>
      <c r="P1" s="846"/>
      <c r="Q1" s="846"/>
      <c r="R1" s="846"/>
      <c r="S1" s="846"/>
      <c r="T1" s="846"/>
      <c r="U1" s="846"/>
      <c r="V1" s="846"/>
      <c r="W1" s="846"/>
      <c r="X1" s="846"/>
      <c r="Y1" s="846"/>
      <c r="Z1" s="846"/>
    </row>
    <row r="2" spans="1:27" ht="4.5" customHeight="1"/>
    <row r="3" spans="1:27" ht="24.75" customHeight="1">
      <c r="A3" s="567" t="s">
        <v>0</v>
      </c>
      <c r="B3" s="831"/>
      <c r="C3" s="831"/>
      <c r="D3" s="831"/>
      <c r="E3" s="831"/>
      <c r="F3" s="831"/>
      <c r="G3" s="275"/>
      <c r="H3" s="569" t="s">
        <v>1</v>
      </c>
      <c r="I3" s="834"/>
      <c r="J3" s="834"/>
      <c r="K3" s="834"/>
      <c r="L3" s="834"/>
      <c r="M3" s="834"/>
      <c r="N3" s="834"/>
      <c r="O3" s="834"/>
      <c r="P3" s="834"/>
      <c r="Q3" s="276"/>
      <c r="R3" s="569" t="s">
        <v>199</v>
      </c>
      <c r="S3" s="835"/>
      <c r="T3" s="835"/>
      <c r="U3" s="835"/>
      <c r="V3" s="835"/>
      <c r="W3" s="836"/>
      <c r="X3" s="568" t="s">
        <v>222</v>
      </c>
      <c r="Y3" s="277"/>
      <c r="Z3" s="278"/>
      <c r="AA3" s="169"/>
    </row>
    <row r="4" spans="1:27" ht="24.75" customHeight="1">
      <c r="A4" s="279"/>
      <c r="B4" s="832"/>
      <c r="C4" s="832"/>
      <c r="D4" s="832"/>
      <c r="E4" s="832"/>
      <c r="F4" s="832"/>
      <c r="G4" s="280"/>
      <c r="H4" s="569" t="s">
        <v>2</v>
      </c>
      <c r="I4" s="834"/>
      <c r="J4" s="834"/>
      <c r="K4" s="834"/>
      <c r="L4" s="834"/>
      <c r="M4" s="834"/>
      <c r="N4" s="834"/>
      <c r="O4" s="834"/>
      <c r="P4" s="834"/>
      <c r="Q4" s="276"/>
      <c r="R4" s="569" t="s">
        <v>3</v>
      </c>
      <c r="S4" s="837">
        <f>K5+K12+K23</f>
        <v>0</v>
      </c>
      <c r="T4" s="837"/>
      <c r="U4" s="837"/>
      <c r="V4" s="281"/>
      <c r="W4" s="570" t="s">
        <v>162</v>
      </c>
      <c r="X4" s="841"/>
      <c r="Y4" s="842"/>
      <c r="Z4" s="843"/>
      <c r="AA4" s="169"/>
    </row>
    <row r="5" spans="1:27" ht="20.25" customHeight="1">
      <c r="B5" s="571" t="s">
        <v>455</v>
      </c>
      <c r="C5" s="99"/>
      <c r="D5" s="98"/>
      <c r="E5" s="100"/>
      <c r="F5" s="572" t="s">
        <v>161</v>
      </c>
      <c r="G5" s="833">
        <f>SUM(E11,O11,Y11,T11)</f>
        <v>8200</v>
      </c>
      <c r="H5" s="833">
        <f>SUM(C41,H41,M41,R41,W25)</f>
        <v>0</v>
      </c>
      <c r="I5" s="573" t="s">
        <v>162</v>
      </c>
      <c r="J5" s="574" t="s">
        <v>431</v>
      </c>
      <c r="K5" s="840">
        <f>SUM(F11,P11,Z11,U11)</f>
        <v>0</v>
      </c>
      <c r="L5" s="840"/>
      <c r="M5" s="840"/>
      <c r="N5" s="573" t="s">
        <v>162</v>
      </c>
      <c r="O5" s="575" t="s">
        <v>461</v>
      </c>
      <c r="Z5" s="250"/>
    </row>
    <row r="6" spans="1:27" ht="13.5" customHeight="1">
      <c r="A6" s="576" t="s">
        <v>5</v>
      </c>
      <c r="B6" s="808" t="s">
        <v>6</v>
      </c>
      <c r="C6" s="821"/>
      <c r="D6" s="821"/>
      <c r="E6" s="821"/>
      <c r="F6" s="577" t="s">
        <v>220</v>
      </c>
      <c r="G6" s="808" t="s">
        <v>9</v>
      </c>
      <c r="H6" s="821"/>
      <c r="I6" s="821"/>
      <c r="J6" s="821"/>
      <c r="K6" s="577" t="s">
        <v>220</v>
      </c>
      <c r="L6" s="821" t="s">
        <v>7</v>
      </c>
      <c r="M6" s="821"/>
      <c r="N6" s="821"/>
      <c r="O6" s="821"/>
      <c r="P6" s="577" t="s">
        <v>220</v>
      </c>
      <c r="Q6" s="808" t="s">
        <v>8</v>
      </c>
      <c r="R6" s="821"/>
      <c r="S6" s="821"/>
      <c r="T6" s="821"/>
      <c r="U6" s="577" t="s">
        <v>220</v>
      </c>
      <c r="V6" s="808" t="s">
        <v>10</v>
      </c>
      <c r="W6" s="821"/>
      <c r="X6" s="821"/>
      <c r="Y6" s="821"/>
      <c r="Z6" s="577" t="s">
        <v>220</v>
      </c>
    </row>
    <row r="7" spans="1:27">
      <c r="A7" s="240"/>
      <c r="B7" s="101"/>
      <c r="C7" s="412" t="s">
        <v>117</v>
      </c>
      <c r="D7" s="417" t="s">
        <v>627</v>
      </c>
      <c r="E7" s="410">
        <v>3350</v>
      </c>
      <c r="F7" s="102"/>
      <c r="G7" s="586"/>
      <c r="H7" s="587"/>
      <c r="I7" s="585"/>
      <c r="J7" s="552"/>
      <c r="K7" s="103"/>
      <c r="L7" s="589"/>
      <c r="M7" s="587"/>
      <c r="N7" s="585"/>
      <c r="O7" s="552"/>
      <c r="P7" s="102"/>
      <c r="Q7" s="586"/>
      <c r="R7" s="587"/>
      <c r="S7" s="737"/>
      <c r="T7" s="552"/>
      <c r="U7" s="102"/>
      <c r="V7" s="586"/>
      <c r="W7" s="419" t="s">
        <v>117</v>
      </c>
      <c r="X7" s="591"/>
      <c r="Y7" s="410">
        <v>350</v>
      </c>
      <c r="Z7" s="102"/>
    </row>
    <row r="8" spans="1:27" ht="13.5" customHeight="1">
      <c r="A8" s="105"/>
      <c r="B8" s="105"/>
      <c r="C8" s="414" t="s">
        <v>364</v>
      </c>
      <c r="D8" s="417" t="s">
        <v>474</v>
      </c>
      <c r="E8" s="399">
        <v>2700</v>
      </c>
      <c r="F8" s="110"/>
      <c r="G8" s="557"/>
      <c r="H8" s="107"/>
      <c r="I8" s="588"/>
      <c r="J8" s="556"/>
      <c r="K8" s="109"/>
      <c r="L8" s="594"/>
      <c r="M8" s="107"/>
      <c r="N8" s="595"/>
      <c r="O8" s="556"/>
      <c r="P8" s="109"/>
      <c r="Q8" s="557"/>
      <c r="R8" s="693"/>
      <c r="S8" s="738"/>
      <c r="T8" s="692"/>
      <c r="U8" s="110"/>
      <c r="V8" s="557"/>
      <c r="W8" s="398" t="s">
        <v>118</v>
      </c>
      <c r="X8" s="555"/>
      <c r="Y8" s="399">
        <v>150</v>
      </c>
      <c r="Z8" s="110"/>
    </row>
    <row r="9" spans="1:27" ht="13.5" customHeight="1">
      <c r="A9" s="105"/>
      <c r="B9" s="105"/>
      <c r="C9" s="414" t="s">
        <v>365</v>
      </c>
      <c r="D9" s="417" t="s">
        <v>474</v>
      </c>
      <c r="E9" s="399">
        <v>800</v>
      </c>
      <c r="F9" s="110"/>
      <c r="G9" s="557"/>
      <c r="H9" s="107"/>
      <c r="I9" s="588"/>
      <c r="J9" s="556"/>
      <c r="K9" s="109"/>
      <c r="L9" s="594"/>
      <c r="M9" s="107"/>
      <c r="N9" s="595"/>
      <c r="O9" s="556"/>
      <c r="P9" s="109"/>
      <c r="Q9" s="557"/>
      <c r="R9" s="107"/>
      <c r="S9" s="595"/>
      <c r="T9" s="556"/>
      <c r="U9" s="109"/>
      <c r="V9" s="557"/>
      <c r="W9" s="107"/>
      <c r="X9" s="555"/>
      <c r="Y9" s="556"/>
      <c r="Z9" s="109"/>
    </row>
    <row r="10" spans="1:27" ht="13.5" customHeight="1">
      <c r="A10" s="105"/>
      <c r="B10" s="105"/>
      <c r="C10" s="414" t="s">
        <v>366</v>
      </c>
      <c r="D10" s="417" t="s">
        <v>474</v>
      </c>
      <c r="E10" s="397">
        <v>850</v>
      </c>
      <c r="F10" s="110"/>
      <c r="G10" s="557"/>
      <c r="H10" s="107"/>
      <c r="I10" s="595"/>
      <c r="J10" s="556"/>
      <c r="K10" s="109"/>
      <c r="L10" s="594"/>
      <c r="M10" s="107"/>
      <c r="N10" s="595"/>
      <c r="O10" s="556"/>
      <c r="P10" s="109"/>
      <c r="Q10" s="557"/>
      <c r="R10" s="107"/>
      <c r="S10" s="595"/>
      <c r="T10" s="556"/>
      <c r="U10" s="109"/>
      <c r="V10" s="557"/>
      <c r="W10" s="107"/>
      <c r="X10" s="555"/>
      <c r="Y10" s="556"/>
      <c r="Z10" s="109"/>
    </row>
    <row r="11" spans="1:27">
      <c r="A11" s="119"/>
      <c r="B11" s="119"/>
      <c r="C11" s="418" t="s">
        <v>417</v>
      </c>
      <c r="D11" s="602"/>
      <c r="E11" s="167">
        <f>SUM(E7:E10)</f>
        <v>7700</v>
      </c>
      <c r="F11" s="168">
        <f>SUM(F7:F10)</f>
        <v>0</v>
      </c>
      <c r="G11" s="605"/>
      <c r="H11" s="621"/>
      <c r="I11" s="602"/>
      <c r="J11" s="603"/>
      <c r="K11" s="168">
        <f>SUM(K7:K10)</f>
        <v>0</v>
      </c>
      <c r="L11" s="112"/>
      <c r="M11" s="621"/>
      <c r="N11" s="602"/>
      <c r="O11" s="167">
        <f>SUM(O7:O10)</f>
        <v>0</v>
      </c>
      <c r="P11" s="168">
        <f>SUM(P7:P10)</f>
        <v>0</v>
      </c>
      <c r="Q11" s="605"/>
      <c r="R11" s="621"/>
      <c r="S11" s="602"/>
      <c r="T11" s="167">
        <f>SUM(T7:T10)</f>
        <v>0</v>
      </c>
      <c r="U11" s="168">
        <f>SUM(U7:U10)</f>
        <v>0</v>
      </c>
      <c r="V11" s="605"/>
      <c r="W11" s="432" t="s">
        <v>417</v>
      </c>
      <c r="X11" s="602"/>
      <c r="Y11" s="167">
        <f>SUM(Y7:Y10)</f>
        <v>500</v>
      </c>
      <c r="Z11" s="168">
        <f>SUM(Z7:Z10)</f>
        <v>0</v>
      </c>
    </row>
    <row r="12" spans="1:27" ht="20.25" customHeight="1">
      <c r="A12" s="148"/>
      <c r="B12" s="571" t="s">
        <v>456</v>
      </c>
      <c r="C12" s="99"/>
      <c r="D12" s="98"/>
      <c r="E12" s="100"/>
      <c r="F12" s="572" t="s">
        <v>161</v>
      </c>
      <c r="G12" s="833">
        <f>SUM(E22,J22,Y22,O22)</f>
        <v>12500</v>
      </c>
      <c r="H12" s="833">
        <f>SUM(C49,H49,M49,R49,W33)</f>
        <v>0</v>
      </c>
      <c r="I12" s="573" t="s">
        <v>162</v>
      </c>
      <c r="J12" s="574" t="s">
        <v>431</v>
      </c>
      <c r="K12" s="840">
        <f>SUM(F22,K22,Z22,P22)</f>
        <v>0</v>
      </c>
      <c r="L12" s="840"/>
      <c r="M12" s="840"/>
      <c r="N12" s="573" t="s">
        <v>162</v>
      </c>
      <c r="O12" s="575" t="s">
        <v>461</v>
      </c>
      <c r="Y12" s="92"/>
    </row>
    <row r="13" spans="1:27" ht="13.5" customHeight="1">
      <c r="A13" s="576" t="s">
        <v>5</v>
      </c>
      <c r="B13" s="808" t="s">
        <v>6</v>
      </c>
      <c r="C13" s="821"/>
      <c r="D13" s="821"/>
      <c r="E13" s="821"/>
      <c r="F13" s="577" t="s">
        <v>220</v>
      </c>
      <c r="G13" s="808" t="s">
        <v>9</v>
      </c>
      <c r="H13" s="821"/>
      <c r="I13" s="821"/>
      <c r="J13" s="821"/>
      <c r="K13" s="577" t="s">
        <v>220</v>
      </c>
      <c r="L13" s="821" t="s">
        <v>7</v>
      </c>
      <c r="M13" s="821"/>
      <c r="N13" s="821"/>
      <c r="O13" s="821"/>
      <c r="P13" s="577" t="s">
        <v>220</v>
      </c>
      <c r="Q13" s="808" t="s">
        <v>8</v>
      </c>
      <c r="R13" s="821"/>
      <c r="S13" s="821"/>
      <c r="T13" s="821"/>
      <c r="U13" s="577" t="s">
        <v>220</v>
      </c>
      <c r="V13" s="808" t="s">
        <v>10</v>
      </c>
      <c r="W13" s="821"/>
      <c r="X13" s="821"/>
      <c r="Y13" s="821"/>
      <c r="Z13" s="577" t="s">
        <v>220</v>
      </c>
    </row>
    <row r="14" spans="1:27" s="93" customFormat="1" ht="13.5" customHeight="1">
      <c r="A14" s="101"/>
      <c r="B14" s="101"/>
      <c r="C14" s="412" t="s">
        <v>407</v>
      </c>
      <c r="D14" s="413" t="s">
        <v>480</v>
      </c>
      <c r="E14" s="410">
        <v>3050</v>
      </c>
      <c r="F14" s="102"/>
      <c r="G14" s="586"/>
      <c r="H14" s="398" t="s">
        <v>120</v>
      </c>
      <c r="I14" s="427" t="s">
        <v>113</v>
      </c>
      <c r="J14" s="399">
        <v>300</v>
      </c>
      <c r="K14" s="102"/>
      <c r="L14" s="589"/>
      <c r="M14" s="419" t="s">
        <v>177</v>
      </c>
      <c r="N14" s="413" t="s">
        <v>363</v>
      </c>
      <c r="O14" s="404">
        <v>1250</v>
      </c>
      <c r="P14" s="102"/>
      <c r="Q14" s="586"/>
      <c r="R14" s="656"/>
      <c r="S14" s="585"/>
      <c r="T14" s="552"/>
      <c r="U14" s="103"/>
      <c r="V14" s="586"/>
      <c r="W14" s="419" t="s">
        <v>119</v>
      </c>
      <c r="X14" s="591"/>
      <c r="Y14" s="410">
        <v>500</v>
      </c>
      <c r="Z14" s="102"/>
    </row>
    <row r="15" spans="1:27" s="93" customFormat="1" ht="13.5" customHeight="1">
      <c r="A15" s="105"/>
      <c r="B15" s="105"/>
      <c r="C15" s="414" t="s">
        <v>367</v>
      </c>
      <c r="D15" s="450" t="s">
        <v>480</v>
      </c>
      <c r="E15" s="399">
        <v>1850</v>
      </c>
      <c r="F15" s="110"/>
      <c r="G15" s="557"/>
      <c r="H15" s="398" t="s">
        <v>121</v>
      </c>
      <c r="I15" s="610"/>
      <c r="J15" s="399">
        <v>200</v>
      </c>
      <c r="K15" s="110"/>
      <c r="L15" s="594"/>
      <c r="M15" s="107"/>
      <c r="N15" s="610"/>
      <c r="O15" s="556"/>
      <c r="P15" s="110"/>
      <c r="Q15" s="557"/>
      <c r="R15" s="633"/>
      <c r="S15" s="666"/>
      <c r="T15" s="556"/>
      <c r="U15" s="109"/>
      <c r="V15" s="557"/>
      <c r="W15" s="107"/>
      <c r="X15" s="555"/>
      <c r="Y15" s="556"/>
      <c r="Z15" s="109"/>
    </row>
    <row r="16" spans="1:27" s="93" customFormat="1" ht="13.5" customHeight="1">
      <c r="A16" s="105"/>
      <c r="B16" s="105"/>
      <c r="C16" s="414" t="s">
        <v>368</v>
      </c>
      <c r="D16" s="417" t="s">
        <v>474</v>
      </c>
      <c r="E16" s="399">
        <v>700</v>
      </c>
      <c r="F16" s="110"/>
      <c r="G16" s="557"/>
      <c r="H16" s="107"/>
      <c r="I16" s="588"/>
      <c r="J16" s="556"/>
      <c r="K16" s="109"/>
      <c r="L16" s="594"/>
      <c r="M16" s="107"/>
      <c r="N16" s="595"/>
      <c r="O16" s="556"/>
      <c r="P16" s="110"/>
      <c r="Q16" s="557"/>
      <c r="R16" s="107"/>
      <c r="S16" s="715"/>
      <c r="T16" s="556"/>
      <c r="U16" s="109"/>
      <c r="V16" s="557"/>
      <c r="W16" s="107"/>
      <c r="X16" s="555"/>
      <c r="Y16" s="556"/>
      <c r="Z16" s="109"/>
    </row>
    <row r="17" spans="1:26" s="93" customFormat="1" ht="13.5" customHeight="1">
      <c r="A17" s="105"/>
      <c r="B17" s="105"/>
      <c r="C17" s="414" t="s">
        <v>122</v>
      </c>
      <c r="D17" s="417" t="s">
        <v>474</v>
      </c>
      <c r="E17" s="399">
        <v>1100</v>
      </c>
      <c r="F17" s="110"/>
      <c r="G17" s="557"/>
      <c r="H17" s="107"/>
      <c r="I17" s="588"/>
      <c r="J17" s="556"/>
      <c r="K17" s="110"/>
      <c r="L17" s="594"/>
      <c r="M17" s="107"/>
      <c r="N17" s="610"/>
      <c r="O17" s="556"/>
      <c r="P17" s="110"/>
      <c r="Q17" s="557"/>
      <c r="R17" s="633"/>
      <c r="S17" s="673"/>
      <c r="T17" s="556"/>
      <c r="U17" s="109"/>
      <c r="V17" s="557"/>
      <c r="W17" s="107"/>
      <c r="X17" s="555"/>
      <c r="Y17" s="556"/>
      <c r="Z17" s="109"/>
    </row>
    <row r="18" spans="1:26" s="93" customFormat="1" ht="13.5" customHeight="1">
      <c r="A18" s="104"/>
      <c r="B18" s="105"/>
      <c r="C18" s="398" t="s">
        <v>211</v>
      </c>
      <c r="D18" s="417" t="s">
        <v>399</v>
      </c>
      <c r="E18" s="399">
        <v>500</v>
      </c>
      <c r="F18" s="110"/>
      <c r="G18" s="557"/>
      <c r="H18" s="107"/>
      <c r="I18" s="588"/>
      <c r="J18" s="556"/>
      <c r="K18" s="109"/>
      <c r="L18" s="594"/>
      <c r="M18" s="107"/>
      <c r="N18" s="595"/>
      <c r="O18" s="556"/>
      <c r="P18" s="110"/>
      <c r="Q18" s="557"/>
      <c r="R18" s="107"/>
      <c r="S18" s="715"/>
      <c r="T18" s="556"/>
      <c r="U18" s="109"/>
      <c r="V18" s="557"/>
      <c r="W18" s="633"/>
      <c r="X18" s="555"/>
      <c r="Y18" s="556"/>
      <c r="Z18" s="109"/>
    </row>
    <row r="19" spans="1:26" s="93" customFormat="1" ht="13.5" customHeight="1">
      <c r="A19" s="104"/>
      <c r="B19" s="105"/>
      <c r="C19" s="414" t="s">
        <v>369</v>
      </c>
      <c r="D19" s="417" t="s">
        <v>399</v>
      </c>
      <c r="E19" s="399">
        <v>500</v>
      </c>
      <c r="F19" s="110"/>
      <c r="G19" s="557"/>
      <c r="H19" s="107"/>
      <c r="I19" s="588"/>
      <c r="J19" s="556"/>
      <c r="K19" s="109"/>
      <c r="L19" s="594"/>
      <c r="M19" s="107"/>
      <c r="N19" s="595"/>
      <c r="O19" s="556"/>
      <c r="P19" s="110"/>
      <c r="Q19" s="557"/>
      <c r="R19" s="107"/>
      <c r="S19" s="715"/>
      <c r="T19" s="556"/>
      <c r="U19" s="109"/>
      <c r="V19" s="557"/>
      <c r="W19" s="633"/>
      <c r="X19" s="555"/>
      <c r="Y19" s="556"/>
      <c r="Z19" s="109"/>
    </row>
    <row r="20" spans="1:26" s="93" customFormat="1" ht="13.5" customHeight="1">
      <c r="A20" s="104"/>
      <c r="B20" s="105"/>
      <c r="C20" s="414" t="s">
        <v>370</v>
      </c>
      <c r="D20" s="417" t="s">
        <v>399</v>
      </c>
      <c r="E20" s="399">
        <v>550</v>
      </c>
      <c r="F20" s="110"/>
      <c r="G20" s="557"/>
      <c r="H20" s="107"/>
      <c r="I20" s="588"/>
      <c r="J20" s="556"/>
      <c r="K20" s="109"/>
      <c r="L20" s="594"/>
      <c r="M20" s="107"/>
      <c r="N20" s="595"/>
      <c r="O20" s="556"/>
      <c r="P20" s="110"/>
      <c r="Q20" s="557"/>
      <c r="R20" s="107"/>
      <c r="S20" s="715"/>
      <c r="T20" s="556"/>
      <c r="U20" s="109"/>
      <c r="V20" s="557"/>
      <c r="W20" s="633"/>
      <c r="X20" s="555"/>
      <c r="Y20" s="556"/>
      <c r="Z20" s="109"/>
    </row>
    <row r="21" spans="1:26" s="93" customFormat="1" ht="13.5" customHeight="1">
      <c r="A21" s="104"/>
      <c r="B21" s="613"/>
      <c r="C21" s="414" t="s">
        <v>371</v>
      </c>
      <c r="D21" s="417" t="s">
        <v>707</v>
      </c>
      <c r="E21" s="399">
        <v>2000</v>
      </c>
      <c r="F21" s="110"/>
      <c r="G21" s="557"/>
      <c r="H21" s="107"/>
      <c r="I21" s="588"/>
      <c r="J21" s="556"/>
      <c r="K21" s="109"/>
      <c r="L21" s="594"/>
      <c r="M21" s="107"/>
      <c r="N21" s="595"/>
      <c r="O21" s="556"/>
      <c r="P21" s="110"/>
      <c r="Q21" s="557"/>
      <c r="R21" s="107"/>
      <c r="S21" s="715"/>
      <c r="T21" s="556"/>
      <c r="U21" s="109"/>
      <c r="V21" s="557"/>
      <c r="W21" s="633"/>
      <c r="X21" s="555"/>
      <c r="Y21" s="556"/>
      <c r="Z21" s="109"/>
    </row>
    <row r="22" spans="1:26" s="93" customFormat="1" ht="13.5" customHeight="1">
      <c r="A22" s="119"/>
      <c r="B22" s="119"/>
      <c r="C22" s="418" t="s">
        <v>417</v>
      </c>
      <c r="D22" s="602"/>
      <c r="E22" s="167">
        <f>SUM(E14:E21)</f>
        <v>10250</v>
      </c>
      <c r="F22" s="168">
        <f>SUM(F14:F21)</f>
        <v>0</v>
      </c>
      <c r="G22" s="605"/>
      <c r="H22" s="432" t="s">
        <v>417</v>
      </c>
      <c r="I22" s="602"/>
      <c r="J22" s="167">
        <f>SUM(J14:J21)</f>
        <v>500</v>
      </c>
      <c r="K22" s="168">
        <f>SUM(K14:K21)</f>
        <v>0</v>
      </c>
      <c r="L22" s="112"/>
      <c r="M22" s="432" t="s">
        <v>417</v>
      </c>
      <c r="N22" s="602"/>
      <c r="O22" s="167">
        <f>SUM(O14:O21)</f>
        <v>1250</v>
      </c>
      <c r="P22" s="168">
        <f>SUM(P14:P21)</f>
        <v>0</v>
      </c>
      <c r="Q22" s="605"/>
      <c r="R22" s="601"/>
      <c r="S22" s="602"/>
      <c r="T22" s="167">
        <f>SUM(T14:T21)</f>
        <v>0</v>
      </c>
      <c r="U22" s="168">
        <f>SUM(U14:U21)</f>
        <v>0</v>
      </c>
      <c r="V22" s="605"/>
      <c r="W22" s="432" t="s">
        <v>417</v>
      </c>
      <c r="X22" s="602"/>
      <c r="Y22" s="167">
        <f>SUM(Y14:Y21)</f>
        <v>500</v>
      </c>
      <c r="Z22" s="168">
        <f>SUM(Z14:Z21)</f>
        <v>0</v>
      </c>
    </row>
    <row r="23" spans="1:26" s="93" customFormat="1" ht="20.25" customHeight="1">
      <c r="A23" s="92"/>
      <c r="B23" s="571" t="s">
        <v>457</v>
      </c>
      <c r="C23" s="99"/>
      <c r="D23" s="98"/>
      <c r="E23" s="100"/>
      <c r="F23" s="572" t="s">
        <v>161</v>
      </c>
      <c r="G23" s="833">
        <f>SUM(E39,J39,Y39,O39)</f>
        <v>18550</v>
      </c>
      <c r="H23" s="833">
        <f>SUM(C61,H61,M61,R61,W45)</f>
        <v>0</v>
      </c>
      <c r="I23" s="573" t="s">
        <v>162</v>
      </c>
      <c r="J23" s="574" t="s">
        <v>431</v>
      </c>
      <c r="K23" s="840">
        <f>SUM(F39,K39,Z39,P39)</f>
        <v>0</v>
      </c>
      <c r="L23" s="840"/>
      <c r="M23" s="840"/>
      <c r="N23" s="573" t="s">
        <v>162</v>
      </c>
      <c r="O23" s="575" t="s">
        <v>461</v>
      </c>
      <c r="P23" s="92"/>
      <c r="Q23" s="92"/>
      <c r="R23" s="92"/>
      <c r="S23" s="92"/>
      <c r="T23" s="96"/>
      <c r="U23" s="92"/>
    </row>
    <row r="24" spans="1:26" ht="13.5" customHeight="1">
      <c r="A24" s="576" t="s">
        <v>5</v>
      </c>
      <c r="B24" s="808" t="s">
        <v>6</v>
      </c>
      <c r="C24" s="821"/>
      <c r="D24" s="821"/>
      <c r="E24" s="821"/>
      <c r="F24" s="577" t="s">
        <v>220</v>
      </c>
      <c r="G24" s="808" t="s">
        <v>9</v>
      </c>
      <c r="H24" s="821"/>
      <c r="I24" s="821"/>
      <c r="J24" s="821"/>
      <c r="K24" s="577" t="s">
        <v>220</v>
      </c>
      <c r="L24" s="821" t="s">
        <v>7</v>
      </c>
      <c r="M24" s="821"/>
      <c r="N24" s="821"/>
      <c r="O24" s="821"/>
      <c r="P24" s="577" t="s">
        <v>220</v>
      </c>
      <c r="Q24" s="808" t="s">
        <v>8</v>
      </c>
      <c r="R24" s="821"/>
      <c r="S24" s="821"/>
      <c r="T24" s="821"/>
      <c r="U24" s="577" t="s">
        <v>220</v>
      </c>
      <c r="V24" s="808" t="s">
        <v>10</v>
      </c>
      <c r="W24" s="821"/>
      <c r="X24" s="821"/>
      <c r="Y24" s="821"/>
      <c r="Z24" s="577" t="s">
        <v>220</v>
      </c>
    </row>
    <row r="25" spans="1:26" s="93" customFormat="1" ht="13.5" customHeight="1">
      <c r="A25" s="101"/>
      <c r="B25" s="101"/>
      <c r="C25" s="412" t="s">
        <v>372</v>
      </c>
      <c r="D25" s="417" t="s">
        <v>474</v>
      </c>
      <c r="E25" s="404">
        <v>2450</v>
      </c>
      <c r="F25" s="102"/>
      <c r="G25" s="586"/>
      <c r="H25" s="107"/>
      <c r="I25" s="590"/>
      <c r="J25" s="399">
        <v>0</v>
      </c>
      <c r="K25" s="102"/>
      <c r="L25" s="589"/>
      <c r="M25" s="587"/>
      <c r="N25" s="585"/>
      <c r="O25" s="552"/>
      <c r="P25" s="102"/>
      <c r="Q25" s="586"/>
      <c r="R25" s="587"/>
      <c r="S25" s="585"/>
      <c r="T25" s="552"/>
      <c r="U25" s="103"/>
      <c r="V25" s="586"/>
      <c r="W25" s="419" t="s">
        <v>123</v>
      </c>
      <c r="X25" s="591"/>
      <c r="Y25" s="410">
        <v>1250</v>
      </c>
      <c r="Z25" s="102"/>
    </row>
    <row r="26" spans="1:26" s="93" customFormat="1" ht="13.5" customHeight="1">
      <c r="A26" s="105"/>
      <c r="B26" s="105"/>
      <c r="C26" s="414" t="s">
        <v>373</v>
      </c>
      <c r="D26" s="417" t="s">
        <v>474</v>
      </c>
      <c r="E26" s="397">
        <v>1600</v>
      </c>
      <c r="F26" s="110"/>
      <c r="G26" s="557"/>
      <c r="H26" s="107"/>
      <c r="I26" s="590"/>
      <c r="J26" s="556"/>
      <c r="K26" s="109"/>
      <c r="L26" s="594"/>
      <c r="M26" s="107"/>
      <c r="N26" s="590"/>
      <c r="O26" s="556"/>
      <c r="P26" s="109"/>
      <c r="Q26" s="557"/>
      <c r="R26" s="107"/>
      <c r="S26" s="610"/>
      <c r="T26" s="556"/>
      <c r="U26" s="109"/>
      <c r="V26" s="557"/>
      <c r="W26" s="107"/>
      <c r="X26" s="555"/>
      <c r="Y26" s="556"/>
      <c r="Z26" s="109"/>
    </row>
    <row r="27" spans="1:26" s="93" customFormat="1" ht="13.5" customHeight="1">
      <c r="A27" s="105"/>
      <c r="B27" s="105"/>
      <c r="C27" s="414" t="s">
        <v>374</v>
      </c>
      <c r="D27" s="417" t="s">
        <v>474</v>
      </c>
      <c r="E27" s="397">
        <v>1550</v>
      </c>
      <c r="F27" s="110"/>
      <c r="G27" s="557"/>
      <c r="H27" s="107"/>
      <c r="I27" s="590"/>
      <c r="J27" s="556"/>
      <c r="K27" s="109"/>
      <c r="L27" s="594"/>
      <c r="M27" s="107"/>
      <c r="N27" s="590"/>
      <c r="O27" s="556"/>
      <c r="P27" s="109"/>
      <c r="Q27" s="557"/>
      <c r="R27" s="107"/>
      <c r="S27" s="610"/>
      <c r="T27" s="556"/>
      <c r="U27" s="109"/>
      <c r="V27" s="557"/>
      <c r="W27" s="107"/>
      <c r="X27" s="555"/>
      <c r="Y27" s="556"/>
      <c r="Z27" s="109"/>
    </row>
    <row r="28" spans="1:26" s="93" customFormat="1" ht="13.5" customHeight="1">
      <c r="A28" s="105"/>
      <c r="B28" s="105"/>
      <c r="C28" s="414" t="s">
        <v>375</v>
      </c>
      <c r="D28" s="417" t="s">
        <v>474</v>
      </c>
      <c r="E28" s="397">
        <v>2600</v>
      </c>
      <c r="F28" s="110"/>
      <c r="G28" s="557"/>
      <c r="H28" s="107"/>
      <c r="I28" s="588"/>
      <c r="J28" s="556"/>
      <c r="K28" s="109"/>
      <c r="L28" s="594"/>
      <c r="M28" s="107"/>
      <c r="N28" s="595"/>
      <c r="O28" s="556"/>
      <c r="P28" s="109"/>
      <c r="Q28" s="557"/>
      <c r="R28" s="107"/>
      <c r="S28" s="595"/>
      <c r="T28" s="556"/>
      <c r="U28" s="109"/>
      <c r="V28" s="557"/>
      <c r="W28" s="107"/>
      <c r="X28" s="555"/>
      <c r="Y28" s="556"/>
      <c r="Z28" s="109"/>
    </row>
    <row r="29" spans="1:26" s="93" customFormat="1" ht="13.5" customHeight="1">
      <c r="A29" s="105"/>
      <c r="B29" s="424" t="s">
        <v>376</v>
      </c>
      <c r="C29" s="414" t="s">
        <v>377</v>
      </c>
      <c r="D29" s="417" t="s">
        <v>474</v>
      </c>
      <c r="E29" s="397">
        <v>1300</v>
      </c>
      <c r="F29" s="110"/>
      <c r="G29" s="557"/>
      <c r="H29" s="107"/>
      <c r="I29" s="588"/>
      <c r="J29" s="556"/>
      <c r="K29" s="109"/>
      <c r="L29" s="594"/>
      <c r="M29" s="107"/>
      <c r="N29" s="595"/>
      <c r="O29" s="556"/>
      <c r="P29" s="109"/>
      <c r="Q29" s="557"/>
      <c r="R29" s="107"/>
      <c r="S29" s="595"/>
      <c r="T29" s="556"/>
      <c r="U29" s="109"/>
      <c r="V29" s="557"/>
      <c r="W29" s="107"/>
      <c r="X29" s="555"/>
      <c r="Y29" s="556"/>
      <c r="Z29" s="109"/>
    </row>
    <row r="30" spans="1:26" s="93" customFormat="1" ht="13.5" customHeight="1">
      <c r="A30" s="105"/>
      <c r="B30" s="105"/>
      <c r="C30" s="414" t="s">
        <v>378</v>
      </c>
      <c r="D30" s="417" t="s">
        <v>474</v>
      </c>
      <c r="E30" s="397">
        <v>1300</v>
      </c>
      <c r="F30" s="110"/>
      <c r="G30" s="557"/>
      <c r="H30" s="107"/>
      <c r="I30" s="588"/>
      <c r="J30" s="556"/>
      <c r="K30" s="109"/>
      <c r="L30" s="594"/>
      <c r="M30" s="107"/>
      <c r="N30" s="595"/>
      <c r="O30" s="556"/>
      <c r="P30" s="109"/>
      <c r="Q30" s="557"/>
      <c r="R30" s="107"/>
      <c r="S30" s="595"/>
      <c r="T30" s="556"/>
      <c r="U30" s="109"/>
      <c r="V30" s="557"/>
      <c r="W30" s="596"/>
      <c r="X30" s="597"/>
      <c r="Y30" s="556"/>
      <c r="Z30" s="109"/>
    </row>
    <row r="31" spans="1:26" s="93" customFormat="1" ht="13.5" customHeight="1">
      <c r="A31" s="105"/>
      <c r="B31" s="105"/>
      <c r="C31" s="414" t="s">
        <v>379</v>
      </c>
      <c r="D31" s="417" t="s">
        <v>399</v>
      </c>
      <c r="E31" s="397">
        <v>600</v>
      </c>
      <c r="F31" s="110"/>
      <c r="G31" s="557"/>
      <c r="H31" s="107"/>
      <c r="I31" s="588"/>
      <c r="J31" s="556"/>
      <c r="K31" s="109"/>
      <c r="L31" s="594"/>
      <c r="M31" s="107"/>
      <c r="N31" s="595"/>
      <c r="O31" s="556"/>
      <c r="P31" s="109"/>
      <c r="Q31" s="557"/>
      <c r="R31" s="107"/>
      <c r="S31" s="595"/>
      <c r="T31" s="556"/>
      <c r="U31" s="109"/>
      <c r="V31" s="557"/>
      <c r="W31" s="107"/>
      <c r="X31" s="555"/>
      <c r="Y31" s="556"/>
      <c r="Z31" s="109"/>
    </row>
    <row r="32" spans="1:26" s="93" customFormat="1" ht="13.5" customHeight="1">
      <c r="A32" s="104"/>
      <c r="B32" s="105"/>
      <c r="C32" s="414" t="s">
        <v>380</v>
      </c>
      <c r="D32" s="417" t="s">
        <v>667</v>
      </c>
      <c r="E32" s="397">
        <v>750</v>
      </c>
      <c r="F32" s="110"/>
      <c r="G32" s="557"/>
      <c r="H32" s="107"/>
      <c r="I32" s="588"/>
      <c r="J32" s="556"/>
      <c r="K32" s="110"/>
      <c r="L32" s="594"/>
      <c r="M32" s="107"/>
      <c r="N32" s="715"/>
      <c r="O32" s="556"/>
      <c r="P32" s="109"/>
      <c r="Q32" s="557"/>
      <c r="R32" s="107"/>
      <c r="S32" s="590"/>
      <c r="T32" s="556"/>
      <c r="U32" s="109"/>
      <c r="V32" s="557"/>
      <c r="W32" s="633"/>
      <c r="X32" s="555"/>
      <c r="Y32" s="556"/>
      <c r="Z32" s="109"/>
    </row>
    <row r="33" spans="1:26" s="93" customFormat="1" ht="13.5" customHeight="1">
      <c r="A33" s="111"/>
      <c r="B33" s="424" t="s">
        <v>381</v>
      </c>
      <c r="C33" s="414" t="s">
        <v>382</v>
      </c>
      <c r="D33" s="463" t="s">
        <v>482</v>
      </c>
      <c r="E33" s="397">
        <v>1800</v>
      </c>
      <c r="F33" s="110"/>
      <c r="G33" s="557"/>
      <c r="H33" s="107"/>
      <c r="I33" s="588"/>
      <c r="J33" s="556"/>
      <c r="K33" s="109"/>
      <c r="L33" s="594"/>
      <c r="M33" s="107"/>
      <c r="N33" s="595"/>
      <c r="O33" s="556"/>
      <c r="P33" s="110"/>
      <c r="Q33" s="557"/>
      <c r="R33" s="107"/>
      <c r="S33" s="595"/>
      <c r="T33" s="556"/>
      <c r="U33" s="109"/>
      <c r="V33" s="557"/>
      <c r="W33" s="107"/>
      <c r="X33" s="739"/>
      <c r="Y33" s="556"/>
      <c r="Z33" s="109"/>
    </row>
    <row r="34" spans="1:26" s="93" customFormat="1" ht="13.5" customHeight="1">
      <c r="A34" s="172"/>
      <c r="B34" s="105"/>
      <c r="C34" s="414" t="s">
        <v>383</v>
      </c>
      <c r="D34" s="417" t="s">
        <v>399</v>
      </c>
      <c r="E34" s="397">
        <v>900</v>
      </c>
      <c r="F34" s="110"/>
      <c r="G34" s="557"/>
      <c r="H34" s="107"/>
      <c r="I34" s="588"/>
      <c r="J34" s="556"/>
      <c r="K34" s="109"/>
      <c r="L34" s="594"/>
      <c r="M34" s="107"/>
      <c r="N34" s="595"/>
      <c r="O34" s="556"/>
      <c r="P34" s="109"/>
      <c r="Q34" s="557"/>
      <c r="R34" s="107"/>
      <c r="S34" s="595"/>
      <c r="T34" s="556"/>
      <c r="U34" s="109"/>
      <c r="V34" s="557"/>
      <c r="W34" s="633"/>
      <c r="X34" s="555"/>
      <c r="Y34" s="556"/>
      <c r="Z34" s="109"/>
    </row>
    <row r="35" spans="1:26" s="96" customFormat="1" ht="13.5" customHeight="1">
      <c r="A35" s="172"/>
      <c r="B35" s="105"/>
      <c r="C35" s="414" t="s">
        <v>384</v>
      </c>
      <c r="D35" s="417" t="s">
        <v>399</v>
      </c>
      <c r="E35" s="397">
        <v>250</v>
      </c>
      <c r="F35" s="110"/>
      <c r="G35" s="557"/>
      <c r="H35" s="107"/>
      <c r="I35" s="588"/>
      <c r="J35" s="556"/>
      <c r="K35" s="109"/>
      <c r="L35" s="594"/>
      <c r="M35" s="107"/>
      <c r="N35" s="595"/>
      <c r="O35" s="556"/>
      <c r="P35" s="109"/>
      <c r="Q35" s="557"/>
      <c r="R35" s="107"/>
      <c r="S35" s="595"/>
      <c r="T35" s="556"/>
      <c r="U35" s="109"/>
      <c r="V35" s="557"/>
      <c r="W35" s="633"/>
      <c r="X35" s="555"/>
      <c r="Y35" s="556"/>
      <c r="Z35" s="109"/>
    </row>
    <row r="36" spans="1:26" s="125" customFormat="1" ht="13.5" customHeight="1">
      <c r="A36" s="172"/>
      <c r="B36" s="105"/>
      <c r="C36" s="414" t="s">
        <v>385</v>
      </c>
      <c r="D36" s="417" t="s">
        <v>399</v>
      </c>
      <c r="E36" s="397">
        <v>250</v>
      </c>
      <c r="F36" s="110"/>
      <c r="G36" s="557"/>
      <c r="H36" s="107"/>
      <c r="I36" s="588"/>
      <c r="J36" s="556"/>
      <c r="K36" s="109"/>
      <c r="L36" s="594"/>
      <c r="M36" s="107"/>
      <c r="N36" s="595"/>
      <c r="O36" s="556"/>
      <c r="P36" s="109"/>
      <c r="Q36" s="557"/>
      <c r="R36" s="107"/>
      <c r="S36" s="595"/>
      <c r="T36" s="556"/>
      <c r="U36" s="109"/>
      <c r="V36" s="557"/>
      <c r="W36" s="633"/>
      <c r="X36" s="555"/>
      <c r="Y36" s="556"/>
      <c r="Z36" s="109"/>
    </row>
    <row r="37" spans="1:26" s="244" customFormat="1" ht="13.5" customHeight="1">
      <c r="A37" s="104"/>
      <c r="B37" s="105"/>
      <c r="C37" s="414" t="s">
        <v>386</v>
      </c>
      <c r="D37" s="417" t="s">
        <v>399</v>
      </c>
      <c r="E37" s="397">
        <v>1300</v>
      </c>
      <c r="F37" s="110"/>
      <c r="G37" s="557"/>
      <c r="H37" s="107"/>
      <c r="I37" s="588"/>
      <c r="J37" s="556"/>
      <c r="K37" s="109"/>
      <c r="L37" s="594"/>
      <c r="M37" s="107"/>
      <c r="N37" s="595"/>
      <c r="O37" s="556"/>
      <c r="P37" s="109"/>
      <c r="Q37" s="557"/>
      <c r="R37" s="107"/>
      <c r="S37" s="595"/>
      <c r="T37" s="556"/>
      <c r="U37" s="109"/>
      <c r="V37" s="557"/>
      <c r="W37" s="633"/>
      <c r="X37" s="555"/>
      <c r="Y37" s="556"/>
      <c r="Z37" s="109"/>
    </row>
    <row r="38" spans="1:26" s="244" customFormat="1" ht="13.5" customHeight="1">
      <c r="A38" s="104"/>
      <c r="B38" s="105"/>
      <c r="C38" s="414" t="s">
        <v>387</v>
      </c>
      <c r="D38" s="417" t="s">
        <v>474</v>
      </c>
      <c r="E38" s="397">
        <v>650</v>
      </c>
      <c r="F38" s="110"/>
      <c r="G38" s="557"/>
      <c r="H38" s="107"/>
      <c r="I38" s="588"/>
      <c r="J38" s="556"/>
      <c r="K38" s="109"/>
      <c r="L38" s="594"/>
      <c r="M38" s="107"/>
      <c r="N38" s="595"/>
      <c r="O38" s="556"/>
      <c r="P38" s="109"/>
      <c r="Q38" s="557"/>
      <c r="R38" s="107"/>
      <c r="S38" s="595"/>
      <c r="T38" s="556"/>
      <c r="U38" s="109"/>
      <c r="V38" s="557"/>
      <c r="W38" s="633"/>
      <c r="X38" s="555"/>
      <c r="Y38" s="556"/>
      <c r="Z38" s="109"/>
    </row>
    <row r="39" spans="1:26">
      <c r="A39" s="119"/>
      <c r="B39" s="119"/>
      <c r="C39" s="418" t="s">
        <v>417</v>
      </c>
      <c r="D39" s="602"/>
      <c r="E39" s="167">
        <f>SUM(E25:E38)</f>
        <v>17300</v>
      </c>
      <c r="F39" s="168">
        <f>SUM(F25:F38)</f>
        <v>0</v>
      </c>
      <c r="G39" s="605"/>
      <c r="H39" s="432" t="s">
        <v>417</v>
      </c>
      <c r="I39" s="602"/>
      <c r="J39" s="167">
        <f>SUM(J25:J38)</f>
        <v>0</v>
      </c>
      <c r="K39" s="168">
        <f>SUM(K25:K38)</f>
        <v>0</v>
      </c>
      <c r="L39" s="112"/>
      <c r="M39" s="601"/>
      <c r="N39" s="602"/>
      <c r="O39" s="167">
        <f>SUM(O25:O38)</f>
        <v>0</v>
      </c>
      <c r="P39" s="168">
        <f>SUM(P25:P38)</f>
        <v>0</v>
      </c>
      <c r="Q39" s="605"/>
      <c r="R39" s="601"/>
      <c r="S39" s="602"/>
      <c r="T39" s="167">
        <f>SUM(T25:T38)</f>
        <v>0</v>
      </c>
      <c r="U39" s="168">
        <f>SUM(U25:U38)</f>
        <v>0</v>
      </c>
      <c r="V39" s="605"/>
      <c r="W39" s="432" t="s">
        <v>417</v>
      </c>
      <c r="X39" s="602"/>
      <c r="Y39" s="167">
        <f>SUM(Y25:Y38)</f>
        <v>1250</v>
      </c>
      <c r="Z39" s="168">
        <f>SUM(Z25:Z38)</f>
        <v>0</v>
      </c>
    </row>
    <row r="40" spans="1:26" ht="6" customHeight="1"/>
    <row r="41" spans="1:26" s="143" customFormat="1" ht="12.75" customHeight="1">
      <c r="A41" s="623" t="s">
        <v>60</v>
      </c>
      <c r="B41" s="192"/>
      <c r="C41" s="698" t="s">
        <v>214</v>
      </c>
      <c r="D41" s="192"/>
      <c r="E41" s="192"/>
      <c r="F41" s="192"/>
      <c r="G41" s="193"/>
      <c r="H41" s="192"/>
      <c r="I41" s="193"/>
      <c r="J41" s="195"/>
      <c r="K41" s="192"/>
      <c r="L41" s="192"/>
      <c r="M41" s="192"/>
      <c r="N41" s="192"/>
      <c r="O41" s="195"/>
      <c r="P41" s="192"/>
      <c r="Q41" s="192"/>
      <c r="R41" s="192"/>
      <c r="S41" s="192"/>
      <c r="T41" s="195"/>
      <c r="U41" s="192"/>
      <c r="V41" s="192"/>
      <c r="W41" s="192"/>
      <c r="X41" s="192"/>
      <c r="Y41" s="195"/>
      <c r="Z41" s="740" t="s">
        <v>484</v>
      </c>
    </row>
    <row r="42" spans="1:26" s="143" customFormat="1">
      <c r="A42" s="248"/>
      <c r="B42" s="237"/>
      <c r="C42" s="237"/>
      <c r="D42" s="237"/>
      <c r="E42" s="237"/>
      <c r="F42" s="237"/>
      <c r="G42" s="237"/>
      <c r="H42" s="237"/>
      <c r="I42" s="237"/>
      <c r="J42" s="251"/>
      <c r="K42" s="237"/>
      <c r="L42" s="237"/>
      <c r="M42" s="237"/>
      <c r="N42" s="237"/>
      <c r="O42" s="251"/>
      <c r="P42" s="237"/>
      <c r="Q42" s="237"/>
      <c r="R42" s="237"/>
      <c r="S42" s="237"/>
      <c r="T42" s="251"/>
      <c r="U42" s="237"/>
      <c r="V42" s="237"/>
      <c r="W42" s="237"/>
      <c r="X42" s="237"/>
      <c r="Y42" s="251"/>
      <c r="Z42" s="665" t="s">
        <v>641</v>
      </c>
    </row>
    <row r="43" spans="1:26" s="143" customFormat="1">
      <c r="A43" s="583" t="str">
        <f>P1表紙!A39</f>
        <v>令和６年（6月１日以降）②</v>
      </c>
      <c r="B43" s="182"/>
      <c r="C43" s="180"/>
      <c r="D43" s="180"/>
      <c r="E43" s="181"/>
      <c r="F43" s="182"/>
      <c r="G43" s="182"/>
      <c r="H43" s="182"/>
      <c r="I43" s="182"/>
      <c r="J43" s="183"/>
      <c r="K43" s="182"/>
      <c r="L43" s="182"/>
      <c r="M43" s="182"/>
      <c r="N43" s="182"/>
      <c r="O43" s="183"/>
      <c r="P43" s="182"/>
      <c r="Q43" s="182"/>
      <c r="R43" s="182"/>
      <c r="S43" s="182"/>
      <c r="T43" s="183"/>
      <c r="U43" s="182"/>
      <c r="V43" s="182"/>
      <c r="W43" s="182"/>
      <c r="X43" s="182"/>
      <c r="Y43" s="183"/>
    </row>
    <row r="44" spans="1:26">
      <c r="A44" s="252"/>
      <c r="B44" s="253"/>
      <c r="C44" s="169"/>
      <c r="D44" s="169"/>
      <c r="E44" s="169"/>
      <c r="F44" s="169"/>
      <c r="G44" s="125"/>
      <c r="H44" s="169"/>
      <c r="I44" s="169"/>
      <c r="J44" s="169"/>
      <c r="K44" s="169"/>
      <c r="L44" s="125"/>
      <c r="M44" s="169"/>
      <c r="N44" s="169"/>
      <c r="O44" s="169"/>
      <c r="P44" s="169"/>
      <c r="Q44" s="125"/>
      <c r="R44" s="169"/>
      <c r="S44" s="169"/>
      <c r="T44" s="169"/>
      <c r="U44" s="169"/>
      <c r="V44" s="125"/>
      <c r="W44" s="169"/>
      <c r="Y44" s="92"/>
    </row>
    <row r="45" spans="1:26">
      <c r="A45" s="94"/>
      <c r="B45" s="95"/>
      <c r="C45" s="92"/>
      <c r="D45" s="92"/>
      <c r="E45" s="92"/>
      <c r="G45" s="96"/>
      <c r="J45" s="92"/>
      <c r="L45" s="96"/>
      <c r="O45" s="92"/>
      <c r="Q45" s="96"/>
      <c r="T45" s="92"/>
      <c r="V45" s="96"/>
      <c r="Y45" s="92"/>
    </row>
    <row r="46" spans="1:26">
      <c r="A46" s="369"/>
      <c r="B46" s="95"/>
      <c r="C46" s="92"/>
      <c r="D46" s="92"/>
      <c r="E46" s="92"/>
      <c r="G46" s="96"/>
      <c r="J46" s="92"/>
      <c r="L46" s="96"/>
      <c r="O46" s="92"/>
      <c r="Q46" s="96"/>
      <c r="T46" s="92"/>
      <c r="V46" s="96"/>
      <c r="Y46" s="92"/>
    </row>
    <row r="47" spans="1:26">
      <c r="A47" s="370"/>
    </row>
    <row r="48" spans="1:26" ht="18.75">
      <c r="A48" s="371"/>
    </row>
  </sheetData>
  <sheetProtection algorithmName="SHA-512" hashValue="Rkx0+dSXg/1YxrfwHkSG9oFl/IsvpdZHZKYKKsTHx0/+QKfhcnAko+y6t1zkvK4W5FhPJozSCSBuCwfQTJ6fnA==" saltValue="tp3ZG+PGEvXU1znDmYhW2g==" spinCount="100000" sheet="1" objects="1" scenarios="1"/>
  <mergeCells count="28">
    <mergeCell ref="G23:H23"/>
    <mergeCell ref="K23:M23"/>
    <mergeCell ref="V24:Y24"/>
    <mergeCell ref="B3:F4"/>
    <mergeCell ref="S3:W3"/>
    <mergeCell ref="Q24:T24"/>
    <mergeCell ref="B13:E13"/>
    <mergeCell ref="L13:O13"/>
    <mergeCell ref="B24:E24"/>
    <mergeCell ref="I3:P3"/>
    <mergeCell ref="Q13:T13"/>
    <mergeCell ref="G6:J6"/>
    <mergeCell ref="G24:J24"/>
    <mergeCell ref="B6:E6"/>
    <mergeCell ref="L6:O6"/>
    <mergeCell ref="L24:O24"/>
    <mergeCell ref="K5:M5"/>
    <mergeCell ref="G12:H12"/>
    <mergeCell ref="A1:Z1"/>
    <mergeCell ref="V13:Y13"/>
    <mergeCell ref="S4:U4"/>
    <mergeCell ref="I4:P4"/>
    <mergeCell ref="Q6:T6"/>
    <mergeCell ref="V6:Y6"/>
    <mergeCell ref="G13:J13"/>
    <mergeCell ref="G5:H5"/>
    <mergeCell ref="X4:Z4"/>
    <mergeCell ref="K12:M12"/>
  </mergeCells>
  <phoneticPr fontId="2"/>
  <dataValidations count="1">
    <dataValidation allowBlank="1" showInputMessage="1" sqref="A43 A13:XFD13 A6:XFD6 A24:XFD24 K5 E5:G5 I3:I5 Z41 B5 K12 E12:G12 I12 N5 B12 K23 E23:G23 I23 N12 B23 N23 B3 Y3:Z3 G3:H4 A3:A4 J3:X4"/>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rowBreaks count="1" manualBreakCount="1">
    <brk id="44" max="16383" man="1"/>
  </rowBreaks>
  <ignoredErrors>
    <ignoredError sqref="F11"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S90"/>
  <sheetViews>
    <sheetView view="pageBreakPreview" zoomScaleNormal="100" zoomScaleSheetLayoutView="100" workbookViewId="0">
      <selection activeCell="E10" sqref="E10"/>
    </sheetView>
  </sheetViews>
  <sheetFormatPr defaultColWidth="9" defaultRowHeight="13.5"/>
  <cols>
    <col min="1" max="1" width="8.125" style="92" customWidth="1"/>
    <col min="2" max="2" width="1.875" style="93" customWidth="1"/>
    <col min="3" max="3" width="10" style="94" customWidth="1"/>
    <col min="4" max="4" width="1.875" style="94" customWidth="1"/>
    <col min="5" max="5" width="7" style="95" customWidth="1"/>
    <col min="6" max="6" width="7" style="92" customWidth="1"/>
    <col min="7" max="7" width="1.875" style="92" customWidth="1"/>
    <col min="8" max="8" width="10" style="92" customWidth="1"/>
    <col min="9" max="9" width="2.125" style="92" customWidth="1"/>
    <col min="10" max="10" width="7" style="96" customWidth="1"/>
    <col min="11" max="11" width="7" style="92" customWidth="1"/>
    <col min="12" max="12" width="0.375" style="92" customWidth="1"/>
    <col min="13" max="13" width="10" style="92" customWidth="1"/>
    <col min="14" max="14" width="2.125" style="92" customWidth="1"/>
    <col min="15" max="15" width="7" style="96" customWidth="1"/>
    <col min="16" max="16" width="7" style="92" customWidth="1"/>
    <col min="17" max="17" width="0.375" style="92" customWidth="1"/>
    <col min="18" max="18" width="10" style="92" customWidth="1"/>
    <col min="19" max="19" width="2.125" style="92" customWidth="1"/>
    <col min="20" max="20" width="7" style="96" customWidth="1"/>
    <col min="21" max="21" width="7" style="92" customWidth="1"/>
    <col min="22" max="22" width="0.375" style="92" customWidth="1"/>
    <col min="23" max="23" width="10" style="92" customWidth="1"/>
    <col min="24" max="24" width="2.125" style="92" customWidth="1"/>
    <col min="25" max="25" width="7" style="96" customWidth="1"/>
    <col min="26" max="26" width="7" style="92" customWidth="1"/>
    <col min="27" max="16384" width="9" style="92"/>
  </cols>
  <sheetData>
    <row r="1" spans="1:31" ht="17.25" customHeight="1">
      <c r="A1" s="846" t="s">
        <v>421</v>
      </c>
      <c r="B1" s="846"/>
      <c r="C1" s="846"/>
      <c r="D1" s="846"/>
      <c r="E1" s="846"/>
      <c r="F1" s="846"/>
      <c r="G1" s="846"/>
      <c r="H1" s="846"/>
      <c r="I1" s="846"/>
      <c r="J1" s="846"/>
      <c r="K1" s="846"/>
      <c r="L1" s="846"/>
      <c r="M1" s="846"/>
      <c r="N1" s="846"/>
      <c r="O1" s="846"/>
      <c r="P1" s="846"/>
      <c r="Q1" s="846"/>
      <c r="R1" s="846"/>
      <c r="S1" s="846"/>
      <c r="T1" s="846"/>
      <c r="U1" s="846"/>
      <c r="V1" s="846"/>
      <c r="W1" s="846"/>
      <c r="X1" s="846"/>
      <c r="Y1" s="846"/>
      <c r="Z1" s="846"/>
    </row>
    <row r="2" spans="1:31" ht="4.5" customHeight="1"/>
    <row r="3" spans="1:31" ht="24.75" customHeight="1">
      <c r="A3" s="567" t="s">
        <v>0</v>
      </c>
      <c r="B3" s="831"/>
      <c r="C3" s="831"/>
      <c r="D3" s="831"/>
      <c r="E3" s="831"/>
      <c r="F3" s="831"/>
      <c r="G3" s="275"/>
      <c r="H3" s="569" t="s">
        <v>1</v>
      </c>
      <c r="I3" s="834"/>
      <c r="J3" s="834"/>
      <c r="K3" s="834"/>
      <c r="L3" s="834"/>
      <c r="M3" s="834"/>
      <c r="N3" s="834"/>
      <c r="O3" s="834"/>
      <c r="P3" s="834"/>
      <c r="Q3" s="276"/>
      <c r="R3" s="569" t="s">
        <v>199</v>
      </c>
      <c r="S3" s="835"/>
      <c r="T3" s="835"/>
      <c r="U3" s="835"/>
      <c r="V3" s="835"/>
      <c r="W3" s="836"/>
      <c r="X3" s="568" t="s">
        <v>222</v>
      </c>
      <c r="Y3" s="277"/>
      <c r="Z3" s="278"/>
      <c r="AA3" s="169"/>
      <c r="AB3" s="169"/>
      <c r="AC3" s="169"/>
      <c r="AD3" s="169"/>
      <c r="AE3" s="169"/>
    </row>
    <row r="4" spans="1:31" ht="24.75" customHeight="1">
      <c r="A4" s="279"/>
      <c r="B4" s="832"/>
      <c r="C4" s="832"/>
      <c r="D4" s="832"/>
      <c r="E4" s="832"/>
      <c r="F4" s="832"/>
      <c r="G4" s="280"/>
      <c r="H4" s="569" t="s">
        <v>2</v>
      </c>
      <c r="I4" s="834"/>
      <c r="J4" s="834"/>
      <c r="K4" s="834"/>
      <c r="L4" s="834"/>
      <c r="M4" s="834"/>
      <c r="N4" s="834"/>
      <c r="O4" s="834"/>
      <c r="P4" s="834"/>
      <c r="Q4" s="276"/>
      <c r="R4" s="569" t="s">
        <v>3</v>
      </c>
      <c r="S4" s="837">
        <f>K5+K16+K30</f>
        <v>0</v>
      </c>
      <c r="T4" s="837"/>
      <c r="U4" s="837"/>
      <c r="V4" s="281"/>
      <c r="W4" s="570" t="s">
        <v>162</v>
      </c>
      <c r="X4" s="841"/>
      <c r="Y4" s="842"/>
      <c r="Z4" s="843"/>
      <c r="AA4" s="169"/>
      <c r="AB4" s="169"/>
      <c r="AC4" s="169"/>
      <c r="AD4" s="169"/>
      <c r="AE4" s="169"/>
    </row>
    <row r="5" spans="1:31" ht="24" customHeight="1">
      <c r="A5" s="148"/>
      <c r="B5" s="571" t="s">
        <v>458</v>
      </c>
      <c r="C5" s="99"/>
      <c r="D5" s="98"/>
      <c r="E5" s="100"/>
      <c r="F5" s="572" t="s">
        <v>161</v>
      </c>
      <c r="G5" s="833">
        <f>SUM(E15,J15,Y15)</f>
        <v>9250</v>
      </c>
      <c r="H5" s="833">
        <f>SUM(C43,H43,M43,R43,W27)</f>
        <v>0</v>
      </c>
      <c r="I5" s="573" t="s">
        <v>162</v>
      </c>
      <c r="J5" s="574" t="s">
        <v>431</v>
      </c>
      <c r="K5" s="840">
        <f>SUM(F15,K15,Z15)</f>
        <v>0</v>
      </c>
      <c r="L5" s="840"/>
      <c r="M5" s="840"/>
      <c r="N5" s="573" t="s">
        <v>162</v>
      </c>
      <c r="O5" s="575" t="s">
        <v>461</v>
      </c>
      <c r="Z5" s="91"/>
      <c r="AA5" s="169"/>
      <c r="AB5" s="169"/>
      <c r="AC5" s="169"/>
      <c r="AD5" s="169"/>
      <c r="AE5" s="169"/>
    </row>
    <row r="6" spans="1:31" ht="13.5" customHeight="1">
      <c r="A6" s="576" t="s">
        <v>5</v>
      </c>
      <c r="B6" s="808" t="s">
        <v>6</v>
      </c>
      <c r="C6" s="821"/>
      <c r="D6" s="821"/>
      <c r="E6" s="821"/>
      <c r="F6" s="577" t="s">
        <v>220</v>
      </c>
      <c r="G6" s="808" t="s">
        <v>9</v>
      </c>
      <c r="H6" s="821"/>
      <c r="I6" s="821"/>
      <c r="J6" s="821"/>
      <c r="K6" s="577" t="s">
        <v>220</v>
      </c>
      <c r="L6" s="821" t="s">
        <v>7</v>
      </c>
      <c r="M6" s="821"/>
      <c r="N6" s="821"/>
      <c r="O6" s="821"/>
      <c r="P6" s="577" t="s">
        <v>220</v>
      </c>
      <c r="Q6" s="808" t="s">
        <v>8</v>
      </c>
      <c r="R6" s="821"/>
      <c r="S6" s="821"/>
      <c r="T6" s="821"/>
      <c r="U6" s="577" t="s">
        <v>220</v>
      </c>
      <c r="V6" s="808" t="s">
        <v>10</v>
      </c>
      <c r="W6" s="821"/>
      <c r="X6" s="821"/>
      <c r="Y6" s="821"/>
      <c r="Z6" s="577" t="s">
        <v>220</v>
      </c>
    </row>
    <row r="7" spans="1:31" s="93" customFormat="1" ht="14.1" customHeight="1">
      <c r="A7" s="254"/>
      <c r="B7" s="101"/>
      <c r="C7" s="412" t="s">
        <v>135</v>
      </c>
      <c r="D7" s="420" t="s">
        <v>401</v>
      </c>
      <c r="E7" s="410">
        <v>1400</v>
      </c>
      <c r="F7" s="102"/>
      <c r="G7" s="586"/>
      <c r="H7" s="587"/>
      <c r="I7" s="585"/>
      <c r="J7" s="552"/>
      <c r="K7" s="102"/>
      <c r="L7" s="589"/>
      <c r="M7" s="587"/>
      <c r="N7" s="585"/>
      <c r="O7" s="552"/>
      <c r="P7" s="103"/>
      <c r="Q7" s="586"/>
      <c r="R7" s="587"/>
      <c r="S7" s="585"/>
      <c r="T7" s="552"/>
      <c r="U7" s="103"/>
      <c r="V7" s="586"/>
      <c r="W7" s="398" t="s">
        <v>138</v>
      </c>
      <c r="X7" s="673"/>
      <c r="Y7" s="399">
        <v>550</v>
      </c>
      <c r="Z7" s="102"/>
      <c r="AA7" s="120"/>
      <c r="AB7" s="120"/>
      <c r="AC7" s="120"/>
      <c r="AD7" s="120"/>
      <c r="AE7" s="120"/>
    </row>
    <row r="8" spans="1:31" s="93" customFormat="1" ht="14.1" customHeight="1">
      <c r="A8" s="118"/>
      <c r="B8" s="613"/>
      <c r="C8" s="421" t="s">
        <v>136</v>
      </c>
      <c r="D8" s="420" t="s">
        <v>401</v>
      </c>
      <c r="E8" s="429">
        <v>400</v>
      </c>
      <c r="F8" s="116"/>
      <c r="G8" s="614"/>
      <c r="H8" s="615"/>
      <c r="I8" s="588"/>
      <c r="J8" s="616"/>
      <c r="K8" s="116"/>
      <c r="L8" s="617"/>
      <c r="M8" s="615"/>
      <c r="N8" s="588"/>
      <c r="O8" s="616"/>
      <c r="P8" s="117"/>
      <c r="Q8" s="614"/>
      <c r="R8" s="615"/>
      <c r="S8" s="588"/>
      <c r="T8" s="616"/>
      <c r="U8" s="117"/>
      <c r="V8" s="614"/>
      <c r="W8" s="462" t="s">
        <v>140</v>
      </c>
      <c r="X8" s="741"/>
      <c r="Y8" s="461">
        <v>100</v>
      </c>
      <c r="Z8" s="189"/>
      <c r="AA8" s="120"/>
      <c r="AB8" s="120"/>
      <c r="AC8" s="120"/>
      <c r="AD8" s="120"/>
      <c r="AE8" s="120"/>
    </row>
    <row r="9" spans="1:31" s="93" customFormat="1" ht="14.1" customHeight="1">
      <c r="A9" s="255"/>
      <c r="B9" s="105"/>
      <c r="C9" s="414" t="s">
        <v>137</v>
      </c>
      <c r="D9" s="417" t="s">
        <v>474</v>
      </c>
      <c r="E9" s="399">
        <v>550</v>
      </c>
      <c r="F9" s="110"/>
      <c r="G9" s="557"/>
      <c r="H9" s="107"/>
      <c r="I9" s="595"/>
      <c r="J9" s="556"/>
      <c r="K9" s="110"/>
      <c r="L9" s="594"/>
      <c r="M9" s="107"/>
      <c r="N9" s="595"/>
      <c r="O9" s="556"/>
      <c r="P9" s="109"/>
      <c r="Q9" s="557"/>
      <c r="R9" s="107"/>
      <c r="S9" s="595"/>
      <c r="T9" s="556"/>
      <c r="U9" s="109"/>
      <c r="V9" s="557"/>
      <c r="W9" s="107"/>
      <c r="X9" s="673"/>
      <c r="Y9" s="556"/>
      <c r="Z9" s="110"/>
      <c r="AA9" s="120"/>
      <c r="AB9" s="120"/>
      <c r="AC9" s="120"/>
      <c r="AD9" s="120"/>
      <c r="AE9" s="120"/>
    </row>
    <row r="10" spans="1:31" s="93" customFormat="1" ht="14.1" customHeight="1">
      <c r="A10" s="118"/>
      <c r="B10" s="105"/>
      <c r="C10" s="414" t="s">
        <v>138</v>
      </c>
      <c r="D10" s="417" t="s">
        <v>474</v>
      </c>
      <c r="E10" s="399">
        <v>1600</v>
      </c>
      <c r="F10" s="110"/>
      <c r="G10" s="557"/>
      <c r="H10" s="107"/>
      <c r="I10" s="595"/>
      <c r="J10" s="556"/>
      <c r="K10" s="110"/>
      <c r="L10" s="594"/>
      <c r="M10" s="107"/>
      <c r="N10" s="595"/>
      <c r="O10" s="556"/>
      <c r="P10" s="109"/>
      <c r="Q10" s="557"/>
      <c r="R10" s="107"/>
      <c r="S10" s="595"/>
      <c r="T10" s="556"/>
      <c r="U10" s="109"/>
      <c r="V10" s="557"/>
      <c r="W10" s="107"/>
      <c r="X10" s="673"/>
      <c r="Y10" s="556"/>
      <c r="Z10" s="110"/>
      <c r="AA10" s="120"/>
      <c r="AB10" s="120"/>
      <c r="AC10" s="120"/>
      <c r="AD10" s="120"/>
      <c r="AE10" s="120"/>
    </row>
    <row r="11" spans="1:31" s="93" customFormat="1" ht="14.1" customHeight="1">
      <c r="A11" s="256"/>
      <c r="B11" s="105"/>
      <c r="C11" s="414" t="s">
        <v>139</v>
      </c>
      <c r="D11" s="417" t="s">
        <v>474</v>
      </c>
      <c r="E11" s="399">
        <v>850</v>
      </c>
      <c r="F11" s="110"/>
      <c r="G11" s="557"/>
      <c r="H11" s="107"/>
      <c r="I11" s="595"/>
      <c r="J11" s="556"/>
      <c r="K11" s="110"/>
      <c r="L11" s="594"/>
      <c r="M11" s="107"/>
      <c r="N11" s="595"/>
      <c r="O11" s="556"/>
      <c r="P11" s="109"/>
      <c r="Q11" s="557"/>
      <c r="R11" s="107"/>
      <c r="S11" s="595"/>
      <c r="T11" s="556"/>
      <c r="U11" s="109"/>
      <c r="V11" s="557"/>
      <c r="W11" s="107"/>
      <c r="X11" s="673"/>
      <c r="Y11" s="556"/>
      <c r="Z11" s="110"/>
      <c r="AA11" s="120"/>
      <c r="AB11" s="120"/>
      <c r="AC11" s="120"/>
      <c r="AD11" s="120"/>
      <c r="AE11" s="120"/>
    </row>
    <row r="12" spans="1:31" s="93" customFormat="1" ht="14.1" customHeight="1">
      <c r="A12" s="257"/>
      <c r="B12" s="657"/>
      <c r="C12" s="458" t="s">
        <v>140</v>
      </c>
      <c r="D12" s="417" t="s">
        <v>474</v>
      </c>
      <c r="E12" s="461">
        <v>1900</v>
      </c>
      <c r="F12" s="189"/>
      <c r="G12" s="691"/>
      <c r="H12" s="693"/>
      <c r="I12" s="595"/>
      <c r="J12" s="692"/>
      <c r="K12" s="189"/>
      <c r="L12" s="506"/>
      <c r="M12" s="693"/>
      <c r="N12" s="595"/>
      <c r="O12" s="692"/>
      <c r="P12" s="190"/>
      <c r="Q12" s="691"/>
      <c r="R12" s="693"/>
      <c r="S12" s="595"/>
      <c r="T12" s="692"/>
      <c r="U12" s="190"/>
      <c r="V12" s="691"/>
      <c r="W12" s="107"/>
      <c r="X12" s="673"/>
      <c r="Y12" s="556"/>
      <c r="Z12" s="189"/>
      <c r="AA12" s="120"/>
      <c r="AB12" s="120"/>
      <c r="AC12" s="120"/>
      <c r="AD12" s="120"/>
      <c r="AE12" s="120"/>
    </row>
    <row r="13" spans="1:31" s="93" customFormat="1" ht="14.1" customHeight="1">
      <c r="A13" s="258"/>
      <c r="B13" s="105"/>
      <c r="C13" s="414" t="s">
        <v>141</v>
      </c>
      <c r="D13" s="417" t="s">
        <v>400</v>
      </c>
      <c r="E13" s="399">
        <v>950</v>
      </c>
      <c r="F13" s="110"/>
      <c r="G13" s="557"/>
      <c r="H13" s="107"/>
      <c r="I13" s="595"/>
      <c r="J13" s="556"/>
      <c r="K13" s="110"/>
      <c r="L13" s="594"/>
      <c r="M13" s="107"/>
      <c r="N13" s="595"/>
      <c r="O13" s="556"/>
      <c r="P13" s="109"/>
      <c r="Q13" s="557"/>
      <c r="R13" s="107"/>
      <c r="S13" s="595"/>
      <c r="T13" s="556"/>
      <c r="U13" s="109"/>
      <c r="V13" s="557"/>
      <c r="W13" s="596"/>
      <c r="X13" s="742"/>
      <c r="Y13" s="556"/>
      <c r="Z13" s="110"/>
      <c r="AA13" s="120"/>
      <c r="AB13" s="120"/>
      <c r="AC13" s="120"/>
      <c r="AD13" s="120"/>
      <c r="AE13" s="120"/>
    </row>
    <row r="14" spans="1:31" s="93" customFormat="1" ht="14.1" customHeight="1">
      <c r="A14" s="256"/>
      <c r="B14" s="672"/>
      <c r="C14" s="425" t="s">
        <v>142</v>
      </c>
      <c r="D14" s="420" t="s">
        <v>401</v>
      </c>
      <c r="E14" s="447">
        <v>950</v>
      </c>
      <c r="F14" s="106"/>
      <c r="G14" s="635"/>
      <c r="H14" s="636"/>
      <c r="I14" s="588"/>
      <c r="J14" s="643"/>
      <c r="K14" s="106"/>
      <c r="L14" s="674"/>
      <c r="M14" s="636"/>
      <c r="N14" s="588"/>
      <c r="O14" s="643"/>
      <c r="P14" s="108"/>
      <c r="Q14" s="635"/>
      <c r="R14" s="636"/>
      <c r="S14" s="588"/>
      <c r="T14" s="643"/>
      <c r="U14" s="108"/>
      <c r="V14" s="635"/>
      <c r="W14" s="636"/>
      <c r="X14" s="683"/>
      <c r="Y14" s="643"/>
      <c r="Z14" s="106"/>
      <c r="AA14" s="120"/>
      <c r="AB14" s="120"/>
      <c r="AC14" s="120"/>
      <c r="AD14" s="120"/>
      <c r="AE14" s="120"/>
    </row>
    <row r="15" spans="1:31" s="96" customFormat="1" ht="14.1" customHeight="1">
      <c r="A15" s="119"/>
      <c r="B15" s="600"/>
      <c r="C15" s="418" t="s">
        <v>417</v>
      </c>
      <c r="D15" s="602"/>
      <c r="E15" s="167">
        <f>SUM(E7:E14)</f>
        <v>8600</v>
      </c>
      <c r="F15" s="168">
        <f>SUM(F7:F14)</f>
        <v>0</v>
      </c>
      <c r="G15" s="605"/>
      <c r="H15" s="432" t="s">
        <v>417</v>
      </c>
      <c r="I15" s="602"/>
      <c r="J15" s="167">
        <f>SUM(J7:J14)</f>
        <v>0</v>
      </c>
      <c r="K15" s="168">
        <f>SUM(K7:K14)</f>
        <v>0</v>
      </c>
      <c r="L15" s="112"/>
      <c r="M15" s="621"/>
      <c r="N15" s="602"/>
      <c r="O15" s="167">
        <f>SUM(O7:O14)</f>
        <v>0</v>
      </c>
      <c r="P15" s="168">
        <f>SUM(P7:P14)</f>
        <v>0</v>
      </c>
      <c r="Q15" s="605"/>
      <c r="R15" s="621"/>
      <c r="S15" s="602"/>
      <c r="T15" s="167">
        <f>SUM(T7:T14)</f>
        <v>0</v>
      </c>
      <c r="U15" s="168">
        <f>SUM(U7:U14)</f>
        <v>0</v>
      </c>
      <c r="V15" s="605"/>
      <c r="W15" s="432" t="s">
        <v>417</v>
      </c>
      <c r="X15" s="602"/>
      <c r="Y15" s="167">
        <f>SUM(Y7:Y14)</f>
        <v>650</v>
      </c>
      <c r="Z15" s="168">
        <f>SUM(Z7:Z14)</f>
        <v>0</v>
      </c>
      <c r="AA15" s="125"/>
      <c r="AB15" s="125"/>
      <c r="AC15" s="125"/>
      <c r="AD15" s="125"/>
      <c r="AE15" s="125"/>
    </row>
    <row r="16" spans="1:31" ht="24" customHeight="1">
      <c r="B16" s="571" t="s">
        <v>459</v>
      </c>
      <c r="C16" s="99"/>
      <c r="D16" s="98"/>
      <c r="E16" s="100"/>
      <c r="F16" s="572" t="s">
        <v>161</v>
      </c>
      <c r="G16" s="833">
        <f>SUM(E29,J29,Y29,O29,T29)</f>
        <v>21450</v>
      </c>
      <c r="H16" s="833">
        <f>SUM(C54,H54,M54,R54,W38)</f>
        <v>0</v>
      </c>
      <c r="I16" s="573" t="s">
        <v>162</v>
      </c>
      <c r="J16" s="574" t="s">
        <v>431</v>
      </c>
      <c r="K16" s="840">
        <f>SUM(F29,K29,P29,U29,Z29)</f>
        <v>0</v>
      </c>
      <c r="L16" s="840"/>
      <c r="M16" s="840"/>
      <c r="N16" s="573" t="s">
        <v>162</v>
      </c>
      <c r="O16" s="575" t="s">
        <v>461</v>
      </c>
      <c r="Y16" s="92"/>
      <c r="AA16" s="169"/>
      <c r="AB16" s="169"/>
      <c r="AC16" s="169"/>
      <c r="AD16" s="169"/>
      <c r="AE16" s="169"/>
    </row>
    <row r="17" spans="1:31" ht="13.5" customHeight="1">
      <c r="A17" s="576" t="s">
        <v>5</v>
      </c>
      <c r="B17" s="808" t="s">
        <v>6</v>
      </c>
      <c r="C17" s="821"/>
      <c r="D17" s="821"/>
      <c r="E17" s="821"/>
      <c r="F17" s="577" t="s">
        <v>220</v>
      </c>
      <c r="G17" s="808" t="s">
        <v>9</v>
      </c>
      <c r="H17" s="821"/>
      <c r="I17" s="821"/>
      <c r="J17" s="821"/>
      <c r="K17" s="577" t="s">
        <v>220</v>
      </c>
      <c r="L17" s="821" t="s">
        <v>7</v>
      </c>
      <c r="M17" s="821"/>
      <c r="N17" s="821"/>
      <c r="O17" s="821"/>
      <c r="P17" s="577" t="s">
        <v>220</v>
      </c>
      <c r="Q17" s="808" t="s">
        <v>8</v>
      </c>
      <c r="R17" s="821"/>
      <c r="S17" s="821"/>
      <c r="T17" s="821"/>
      <c r="U17" s="577" t="s">
        <v>220</v>
      </c>
      <c r="V17" s="808" t="s">
        <v>10</v>
      </c>
      <c r="W17" s="821"/>
      <c r="X17" s="821"/>
      <c r="Y17" s="821"/>
      <c r="Z17" s="577" t="s">
        <v>220</v>
      </c>
    </row>
    <row r="18" spans="1:31" s="93" customFormat="1" ht="14.1" customHeight="1">
      <c r="A18" s="101"/>
      <c r="B18" s="101"/>
      <c r="C18" s="412" t="s">
        <v>124</v>
      </c>
      <c r="D18" s="485" t="s">
        <v>628</v>
      </c>
      <c r="E18" s="404">
        <v>8700</v>
      </c>
      <c r="F18" s="102"/>
      <c r="G18" s="586"/>
      <c r="H18" s="419" t="s">
        <v>124</v>
      </c>
      <c r="I18" s="484"/>
      <c r="J18" s="410">
        <v>1850</v>
      </c>
      <c r="K18" s="102"/>
      <c r="L18" s="589"/>
      <c r="M18" s="419" t="s">
        <v>125</v>
      </c>
      <c r="N18" s="591"/>
      <c r="O18" s="410">
        <v>500</v>
      </c>
      <c r="P18" s="102"/>
      <c r="Q18" s="586"/>
      <c r="R18" s="584"/>
      <c r="S18" s="585"/>
      <c r="T18" s="551"/>
      <c r="U18" s="102"/>
      <c r="V18" s="586"/>
      <c r="W18" s="419" t="s">
        <v>408</v>
      </c>
      <c r="X18" s="591"/>
      <c r="Y18" s="410">
        <v>950</v>
      </c>
      <c r="Z18" s="102"/>
      <c r="AA18" s="120"/>
      <c r="AB18" s="120"/>
      <c r="AC18" s="120"/>
      <c r="AD18" s="120"/>
      <c r="AE18" s="120"/>
    </row>
    <row r="19" spans="1:31" s="93" customFormat="1" ht="14.1" customHeight="1">
      <c r="A19" s="105"/>
      <c r="B19" s="105"/>
      <c r="C19" s="414" t="s">
        <v>202</v>
      </c>
      <c r="D19" s="452" t="s">
        <v>628</v>
      </c>
      <c r="E19" s="399">
        <v>1400</v>
      </c>
      <c r="F19" s="110"/>
      <c r="G19" s="557"/>
      <c r="H19" s="107"/>
      <c r="I19" s="555"/>
      <c r="J19" s="556"/>
      <c r="K19" s="109"/>
      <c r="L19" s="594"/>
      <c r="M19" s="398" t="s">
        <v>126</v>
      </c>
      <c r="N19" s="555"/>
      <c r="O19" s="399">
        <v>300</v>
      </c>
      <c r="P19" s="110"/>
      <c r="Q19" s="557"/>
      <c r="R19" s="592"/>
      <c r="S19" s="610"/>
      <c r="T19" s="556"/>
      <c r="U19" s="110"/>
      <c r="V19" s="557"/>
      <c r="W19" s="107"/>
      <c r="X19" s="555"/>
      <c r="Y19" s="556"/>
      <c r="Z19" s="110"/>
      <c r="AA19" s="120"/>
      <c r="AB19" s="120"/>
      <c r="AC19" s="120"/>
      <c r="AD19" s="120"/>
      <c r="AE19" s="120"/>
    </row>
    <row r="20" spans="1:31" s="93" customFormat="1" ht="14.1" customHeight="1">
      <c r="A20" s="105"/>
      <c r="B20" s="105"/>
      <c r="C20" s="414" t="s">
        <v>210</v>
      </c>
      <c r="D20" s="486" t="s">
        <v>628</v>
      </c>
      <c r="E20" s="399">
        <v>1500</v>
      </c>
      <c r="F20" s="110"/>
      <c r="G20" s="557"/>
      <c r="H20" s="107"/>
      <c r="I20" s="555"/>
      <c r="J20" s="556"/>
      <c r="K20" s="109"/>
      <c r="L20" s="594"/>
      <c r="M20" s="107"/>
      <c r="N20" s="555"/>
      <c r="O20" s="556"/>
      <c r="P20" s="109"/>
      <c r="Q20" s="557"/>
      <c r="R20" s="592"/>
      <c r="S20" s="610"/>
      <c r="T20" s="556"/>
      <c r="U20" s="110"/>
      <c r="V20" s="557"/>
      <c r="W20" s="107"/>
      <c r="X20" s="555"/>
      <c r="Y20" s="556"/>
      <c r="Z20" s="110"/>
      <c r="AA20" s="120"/>
      <c r="AB20" s="120"/>
      <c r="AC20" s="120"/>
      <c r="AD20" s="120"/>
      <c r="AE20" s="120"/>
    </row>
    <row r="21" spans="1:31" s="93" customFormat="1" ht="14.1" customHeight="1">
      <c r="A21" s="258"/>
      <c r="B21" s="224"/>
      <c r="C21" s="488" t="s">
        <v>185</v>
      </c>
      <c r="D21" s="417" t="s">
        <v>400</v>
      </c>
      <c r="E21" s="399">
        <v>500</v>
      </c>
      <c r="F21" s="110"/>
      <c r="G21" s="557"/>
      <c r="H21" s="743"/>
      <c r="I21" s="595"/>
      <c r="J21" s="556"/>
      <c r="K21" s="109"/>
      <c r="L21" s="594"/>
      <c r="M21" s="743"/>
      <c r="N21" s="595"/>
      <c r="O21" s="556"/>
      <c r="P21" s="109"/>
      <c r="Q21" s="557"/>
      <c r="R21" s="743"/>
      <c r="S21" s="595"/>
      <c r="T21" s="556"/>
      <c r="U21" s="110"/>
      <c r="V21" s="557"/>
      <c r="W21" s="633"/>
      <c r="X21" s="555"/>
      <c r="Y21" s="556"/>
      <c r="Z21" s="110"/>
      <c r="AA21" s="120"/>
      <c r="AB21" s="120"/>
      <c r="AC21" s="120"/>
      <c r="AD21" s="120"/>
      <c r="AE21" s="120"/>
    </row>
    <row r="22" spans="1:31" s="93" customFormat="1" ht="14.1" customHeight="1">
      <c r="A22" s="104"/>
      <c r="B22" s="224"/>
      <c r="C22" s="414" t="s">
        <v>389</v>
      </c>
      <c r="D22" s="417" t="s">
        <v>400</v>
      </c>
      <c r="E22" s="399">
        <v>650</v>
      </c>
      <c r="F22" s="110"/>
      <c r="G22" s="557"/>
      <c r="H22" s="107"/>
      <c r="I22" s="595"/>
      <c r="J22" s="556"/>
      <c r="K22" s="109"/>
      <c r="L22" s="594"/>
      <c r="M22" s="107"/>
      <c r="N22" s="595"/>
      <c r="O22" s="556"/>
      <c r="P22" s="109"/>
      <c r="Q22" s="557"/>
      <c r="R22" s="107"/>
      <c r="S22" s="595"/>
      <c r="T22" s="556"/>
      <c r="U22" s="110"/>
      <c r="V22" s="557"/>
      <c r="W22" s="633"/>
      <c r="X22" s="555"/>
      <c r="Y22" s="556"/>
      <c r="Z22" s="110"/>
      <c r="AA22" s="120"/>
      <c r="AB22" s="120"/>
      <c r="AC22" s="120"/>
      <c r="AD22" s="120"/>
      <c r="AE22" s="120"/>
    </row>
    <row r="23" spans="1:31" s="93" customFormat="1" ht="14.1" customHeight="1">
      <c r="A23" s="104"/>
      <c r="B23" s="224"/>
      <c r="C23" s="414" t="s">
        <v>390</v>
      </c>
      <c r="D23" s="417" t="s">
        <v>400</v>
      </c>
      <c r="E23" s="399">
        <v>800</v>
      </c>
      <c r="F23" s="110"/>
      <c r="G23" s="557"/>
      <c r="H23" s="107"/>
      <c r="I23" s="595"/>
      <c r="J23" s="556"/>
      <c r="K23" s="109"/>
      <c r="L23" s="594"/>
      <c r="M23" s="107"/>
      <c r="N23" s="595"/>
      <c r="O23" s="556"/>
      <c r="P23" s="109"/>
      <c r="Q23" s="557"/>
      <c r="R23" s="107"/>
      <c r="S23" s="595"/>
      <c r="T23" s="556"/>
      <c r="U23" s="110"/>
      <c r="V23" s="557"/>
      <c r="W23" s="633"/>
      <c r="X23" s="555"/>
      <c r="Y23" s="556"/>
      <c r="Z23" s="110"/>
      <c r="AA23" s="120"/>
      <c r="AB23" s="120"/>
      <c r="AC23" s="120"/>
      <c r="AD23" s="120"/>
      <c r="AE23" s="120"/>
    </row>
    <row r="24" spans="1:31" s="93" customFormat="1" ht="14.1" customHeight="1">
      <c r="A24" s="104"/>
      <c r="B24" s="224"/>
      <c r="C24" s="414" t="s">
        <v>186</v>
      </c>
      <c r="D24" s="417" t="s">
        <v>400</v>
      </c>
      <c r="E24" s="399">
        <v>600</v>
      </c>
      <c r="F24" s="110"/>
      <c r="G24" s="557"/>
      <c r="H24" s="743"/>
      <c r="I24" s="595"/>
      <c r="J24" s="556"/>
      <c r="K24" s="109"/>
      <c r="L24" s="594"/>
      <c r="M24" s="743"/>
      <c r="N24" s="595"/>
      <c r="O24" s="556"/>
      <c r="P24" s="109"/>
      <c r="Q24" s="557"/>
      <c r="R24" s="744"/>
      <c r="S24" s="595"/>
      <c r="T24" s="556"/>
      <c r="U24" s="110"/>
      <c r="V24" s="557"/>
      <c r="W24" s="633"/>
      <c r="X24" s="555"/>
      <c r="Y24" s="556"/>
      <c r="Z24" s="110"/>
      <c r="AA24" s="120"/>
      <c r="AB24" s="120"/>
      <c r="AC24" s="120"/>
      <c r="AD24" s="120"/>
      <c r="AE24" s="120"/>
    </row>
    <row r="25" spans="1:31" s="93" customFormat="1" ht="14.1" customHeight="1">
      <c r="A25" s="185"/>
      <c r="B25" s="242"/>
      <c r="C25" s="458" t="s">
        <v>391</v>
      </c>
      <c r="D25" s="417" t="s">
        <v>474</v>
      </c>
      <c r="E25" s="461">
        <v>1050</v>
      </c>
      <c r="F25" s="189"/>
      <c r="G25" s="691"/>
      <c r="H25" s="693"/>
      <c r="I25" s="595"/>
      <c r="J25" s="692"/>
      <c r="K25" s="190"/>
      <c r="L25" s="506"/>
      <c r="M25" s="693"/>
      <c r="N25" s="595"/>
      <c r="O25" s="692"/>
      <c r="P25" s="190"/>
      <c r="Q25" s="691"/>
      <c r="R25" s="693"/>
      <c r="S25" s="595"/>
      <c r="T25" s="692"/>
      <c r="U25" s="189"/>
      <c r="V25" s="691"/>
      <c r="W25" s="718"/>
      <c r="X25" s="690"/>
      <c r="Y25" s="692"/>
      <c r="Z25" s="189"/>
      <c r="AA25" s="120"/>
      <c r="AB25" s="120"/>
      <c r="AC25" s="120"/>
      <c r="AD25" s="120"/>
      <c r="AE25" s="120"/>
    </row>
    <row r="26" spans="1:31" s="120" customFormat="1" ht="14.1" customHeight="1">
      <c r="A26" s="104"/>
      <c r="B26" s="487" t="s">
        <v>388</v>
      </c>
      <c r="C26" s="414" t="s">
        <v>132</v>
      </c>
      <c r="D26" s="417" t="s">
        <v>474</v>
      </c>
      <c r="E26" s="399">
        <v>1700</v>
      </c>
      <c r="F26" s="110"/>
      <c r="G26" s="557"/>
      <c r="H26" s="107"/>
      <c r="I26" s="595"/>
      <c r="J26" s="556"/>
      <c r="K26" s="109"/>
      <c r="L26" s="594"/>
      <c r="M26" s="107"/>
      <c r="N26" s="595"/>
      <c r="O26" s="556"/>
      <c r="P26" s="109"/>
      <c r="Q26" s="557"/>
      <c r="R26" s="107"/>
      <c r="S26" s="595"/>
      <c r="T26" s="556"/>
      <c r="U26" s="110"/>
      <c r="V26" s="557"/>
      <c r="W26" s="107"/>
      <c r="X26" s="555"/>
      <c r="Y26" s="556"/>
      <c r="Z26" s="110"/>
    </row>
    <row r="27" spans="1:31" s="93" customFormat="1" ht="14.1" customHeight="1">
      <c r="A27" s="259"/>
      <c r="B27" s="745"/>
      <c r="C27" s="442" t="s">
        <v>129</v>
      </c>
      <c r="D27" s="417" t="s">
        <v>400</v>
      </c>
      <c r="E27" s="447">
        <v>500</v>
      </c>
      <c r="F27" s="106"/>
      <c r="G27" s="635"/>
      <c r="H27" s="636"/>
      <c r="I27" s="595"/>
      <c r="J27" s="643"/>
      <c r="K27" s="108"/>
      <c r="L27" s="674"/>
      <c r="M27" s="636"/>
      <c r="N27" s="595"/>
      <c r="O27" s="643"/>
      <c r="P27" s="108"/>
      <c r="Q27" s="635"/>
      <c r="R27" s="636"/>
      <c r="S27" s="595"/>
      <c r="T27" s="643"/>
      <c r="U27" s="106"/>
      <c r="V27" s="635"/>
      <c r="W27" s="636"/>
      <c r="X27" s="642"/>
      <c r="Y27" s="643"/>
      <c r="Z27" s="106"/>
      <c r="AA27" s="120"/>
      <c r="AB27" s="120"/>
      <c r="AC27" s="120"/>
      <c r="AD27" s="120"/>
      <c r="AE27" s="120"/>
    </row>
    <row r="28" spans="1:31" s="93" customFormat="1" ht="14.1" customHeight="1">
      <c r="A28" s="260"/>
      <c r="B28" s="224"/>
      <c r="C28" s="398" t="s">
        <v>178</v>
      </c>
      <c r="D28" s="490" t="s">
        <v>483</v>
      </c>
      <c r="E28" s="399">
        <v>450</v>
      </c>
      <c r="F28" s="110"/>
      <c r="G28" s="557"/>
      <c r="H28" s="107"/>
      <c r="I28" s="588"/>
      <c r="J28" s="556"/>
      <c r="K28" s="109"/>
      <c r="L28" s="594"/>
      <c r="M28" s="107"/>
      <c r="N28" s="588"/>
      <c r="O28" s="556"/>
      <c r="P28" s="109"/>
      <c r="Q28" s="557"/>
      <c r="R28" s="107"/>
      <c r="S28" s="588"/>
      <c r="T28" s="556"/>
      <c r="U28" s="110"/>
      <c r="V28" s="557"/>
      <c r="W28" s="107"/>
      <c r="X28" s="595"/>
      <c r="Y28" s="556"/>
      <c r="Z28" s="110"/>
      <c r="AA28" s="120"/>
      <c r="AB28" s="120"/>
      <c r="AC28" s="120"/>
      <c r="AD28" s="120"/>
      <c r="AE28" s="120"/>
    </row>
    <row r="29" spans="1:31" s="96" customFormat="1" ht="14.1" customHeight="1">
      <c r="A29" s="119"/>
      <c r="B29" s="600"/>
      <c r="C29" s="418" t="s">
        <v>417</v>
      </c>
      <c r="D29" s="602"/>
      <c r="E29" s="167">
        <f>SUM(E18:E28)</f>
        <v>17850</v>
      </c>
      <c r="F29" s="168">
        <f>SUM(F18:F28)</f>
        <v>0</v>
      </c>
      <c r="G29" s="605"/>
      <c r="H29" s="432" t="s">
        <v>417</v>
      </c>
      <c r="I29" s="602"/>
      <c r="J29" s="167">
        <f>SUM(J18:J28)</f>
        <v>1850</v>
      </c>
      <c r="K29" s="168">
        <f>SUM(K18:K28)</f>
        <v>0</v>
      </c>
      <c r="L29" s="112"/>
      <c r="M29" s="432" t="s">
        <v>417</v>
      </c>
      <c r="N29" s="602"/>
      <c r="O29" s="167">
        <f>SUM(O18:O28)</f>
        <v>800</v>
      </c>
      <c r="P29" s="168">
        <f>SUM(P18:P28)</f>
        <v>0</v>
      </c>
      <c r="Q29" s="605"/>
      <c r="R29" s="621"/>
      <c r="S29" s="602"/>
      <c r="T29" s="167">
        <f>SUM(T18:T28)</f>
        <v>0</v>
      </c>
      <c r="U29" s="168">
        <f>SUM(U18:U28)</f>
        <v>0</v>
      </c>
      <c r="V29" s="605"/>
      <c r="W29" s="432" t="s">
        <v>417</v>
      </c>
      <c r="X29" s="602"/>
      <c r="Y29" s="167">
        <f>SUM(Y18:Y28)</f>
        <v>950</v>
      </c>
      <c r="Z29" s="168">
        <f>SUM(Z18:Z28)</f>
        <v>0</v>
      </c>
      <c r="AA29" s="125"/>
      <c r="AB29" s="125"/>
      <c r="AC29" s="125"/>
      <c r="AD29" s="125"/>
      <c r="AE29" s="125"/>
    </row>
    <row r="30" spans="1:31" s="125" customFormat="1" ht="23.25" customHeight="1">
      <c r="A30" s="92"/>
      <c r="B30" s="571" t="s">
        <v>460</v>
      </c>
      <c r="C30" s="99"/>
      <c r="D30" s="98"/>
      <c r="E30" s="100"/>
      <c r="F30" s="572" t="s">
        <v>161</v>
      </c>
      <c r="G30" s="833">
        <f>SUM(E39,J39,Y39)</f>
        <v>6850</v>
      </c>
      <c r="H30" s="833">
        <f>SUM(C68,H68,M68,R68,W52)</f>
        <v>0</v>
      </c>
      <c r="I30" s="573" t="s">
        <v>162</v>
      </c>
      <c r="J30" s="574" t="s">
        <v>431</v>
      </c>
      <c r="K30" s="840">
        <f>SUM(F39,K39,Z39)</f>
        <v>0</v>
      </c>
      <c r="L30" s="840"/>
      <c r="M30" s="840"/>
      <c r="N30" s="573" t="s">
        <v>162</v>
      </c>
      <c r="O30" s="575" t="s">
        <v>461</v>
      </c>
      <c r="P30" s="92"/>
      <c r="Q30" s="92"/>
      <c r="R30" s="92"/>
      <c r="S30" s="92"/>
      <c r="T30" s="96"/>
      <c r="U30" s="92"/>
    </row>
    <row r="31" spans="1:31" ht="13.5" customHeight="1">
      <c r="A31" s="576" t="s">
        <v>5</v>
      </c>
      <c r="B31" s="808" t="s">
        <v>6</v>
      </c>
      <c r="C31" s="821"/>
      <c r="D31" s="821"/>
      <c r="E31" s="821"/>
      <c r="F31" s="577" t="s">
        <v>220</v>
      </c>
      <c r="G31" s="808" t="s">
        <v>9</v>
      </c>
      <c r="H31" s="821"/>
      <c r="I31" s="821"/>
      <c r="J31" s="821"/>
      <c r="K31" s="577" t="s">
        <v>220</v>
      </c>
      <c r="L31" s="821" t="s">
        <v>7</v>
      </c>
      <c r="M31" s="821"/>
      <c r="N31" s="821"/>
      <c r="O31" s="821"/>
      <c r="P31" s="577" t="s">
        <v>220</v>
      </c>
      <c r="Q31" s="808" t="s">
        <v>8</v>
      </c>
      <c r="R31" s="821"/>
      <c r="S31" s="821"/>
      <c r="T31" s="821"/>
      <c r="U31" s="577" t="s">
        <v>220</v>
      </c>
      <c r="V31" s="808" t="s">
        <v>10</v>
      </c>
      <c r="W31" s="821"/>
      <c r="X31" s="821"/>
      <c r="Y31" s="821"/>
      <c r="Z31" s="577" t="s">
        <v>220</v>
      </c>
    </row>
    <row r="32" spans="1:31" s="244" customFormat="1" ht="13.5" customHeight="1">
      <c r="A32" s="187"/>
      <c r="B32" s="430" t="s">
        <v>392</v>
      </c>
      <c r="C32" s="412" t="s">
        <v>127</v>
      </c>
      <c r="D32" s="453" t="s">
        <v>619</v>
      </c>
      <c r="E32" s="410">
        <v>1650</v>
      </c>
      <c r="F32" s="102"/>
      <c r="G32" s="586"/>
      <c r="H32" s="419" t="s">
        <v>127</v>
      </c>
      <c r="I32" s="413" t="s">
        <v>358</v>
      </c>
      <c r="J32" s="410">
        <v>900</v>
      </c>
      <c r="K32" s="102"/>
      <c r="L32" s="589"/>
      <c r="M32" s="587"/>
      <c r="N32" s="585"/>
      <c r="O32" s="552"/>
      <c r="P32" s="102"/>
      <c r="Q32" s="586"/>
      <c r="R32" s="587"/>
      <c r="S32" s="585"/>
      <c r="T32" s="552"/>
      <c r="U32" s="219"/>
      <c r="V32" s="586"/>
      <c r="W32" s="398" t="s">
        <v>134</v>
      </c>
      <c r="X32" s="555"/>
      <c r="Y32" s="399">
        <v>150</v>
      </c>
      <c r="Z32" s="102"/>
      <c r="AA32" s="261"/>
      <c r="AB32" s="261"/>
      <c r="AC32" s="261"/>
      <c r="AD32" s="261"/>
      <c r="AE32" s="261"/>
    </row>
    <row r="33" spans="1:31" s="244" customFormat="1" ht="13.5" customHeight="1">
      <c r="A33" s="262"/>
      <c r="B33" s="423" t="s">
        <v>393</v>
      </c>
      <c r="C33" s="421" t="s">
        <v>128</v>
      </c>
      <c r="D33" s="417" t="s">
        <v>400</v>
      </c>
      <c r="E33" s="429">
        <v>100</v>
      </c>
      <c r="F33" s="116"/>
      <c r="G33" s="614"/>
      <c r="H33" s="615"/>
      <c r="I33" s="595"/>
      <c r="J33" s="616"/>
      <c r="K33" s="117"/>
      <c r="L33" s="617"/>
      <c r="M33" s="615"/>
      <c r="N33" s="595"/>
      <c r="O33" s="686"/>
      <c r="P33" s="117"/>
      <c r="Q33" s="614"/>
      <c r="R33" s="615"/>
      <c r="S33" s="595"/>
      <c r="T33" s="616"/>
      <c r="U33" s="243"/>
      <c r="V33" s="614"/>
      <c r="W33" s="398" t="s">
        <v>180</v>
      </c>
      <c r="X33" s="555"/>
      <c r="Y33" s="399">
        <v>100</v>
      </c>
      <c r="Z33" s="116"/>
      <c r="AA33" s="261"/>
      <c r="AB33" s="261"/>
      <c r="AC33" s="261"/>
      <c r="AD33" s="261"/>
      <c r="AE33" s="261"/>
    </row>
    <row r="34" spans="1:31" s="244" customFormat="1" ht="13.5" customHeight="1">
      <c r="A34" s="104"/>
      <c r="B34" s="105"/>
      <c r="C34" s="414" t="s">
        <v>133</v>
      </c>
      <c r="D34" s="417" t="s">
        <v>474</v>
      </c>
      <c r="E34" s="397">
        <v>3250</v>
      </c>
      <c r="F34" s="110"/>
      <c r="G34" s="557"/>
      <c r="H34" s="107"/>
      <c r="I34" s="595"/>
      <c r="J34" s="556"/>
      <c r="K34" s="109"/>
      <c r="L34" s="594"/>
      <c r="M34" s="107"/>
      <c r="N34" s="595"/>
      <c r="O34" s="556"/>
      <c r="P34" s="109"/>
      <c r="Q34" s="557"/>
      <c r="R34" s="107"/>
      <c r="S34" s="595"/>
      <c r="T34" s="556"/>
      <c r="U34" s="227"/>
      <c r="V34" s="557"/>
      <c r="W34" s="107"/>
      <c r="X34" s="555"/>
      <c r="Y34" s="556"/>
      <c r="Z34" s="110"/>
      <c r="AA34" s="261"/>
      <c r="AB34" s="261"/>
      <c r="AC34" s="261"/>
      <c r="AD34" s="261"/>
      <c r="AE34" s="261"/>
    </row>
    <row r="35" spans="1:31" s="244" customFormat="1" ht="13.5" customHeight="1">
      <c r="A35" s="104"/>
      <c r="B35" s="105"/>
      <c r="C35" s="414" t="s">
        <v>180</v>
      </c>
      <c r="D35" s="417" t="s">
        <v>400</v>
      </c>
      <c r="E35" s="399">
        <v>350</v>
      </c>
      <c r="F35" s="110"/>
      <c r="G35" s="557"/>
      <c r="H35" s="107"/>
      <c r="I35" s="595"/>
      <c r="J35" s="556"/>
      <c r="K35" s="109"/>
      <c r="L35" s="594"/>
      <c r="M35" s="107"/>
      <c r="N35" s="595"/>
      <c r="O35" s="556"/>
      <c r="P35" s="109"/>
      <c r="Q35" s="557"/>
      <c r="R35" s="107"/>
      <c r="S35" s="595"/>
      <c r="T35" s="556"/>
      <c r="U35" s="227"/>
      <c r="V35" s="557"/>
      <c r="W35" s="107"/>
      <c r="X35" s="555"/>
      <c r="Y35" s="556"/>
      <c r="Z35" s="110"/>
      <c r="AA35" s="261"/>
      <c r="AB35" s="261"/>
      <c r="AC35" s="261"/>
      <c r="AD35" s="261"/>
      <c r="AE35" s="261"/>
    </row>
    <row r="36" spans="1:31" ht="13.5" customHeight="1">
      <c r="A36" s="185"/>
      <c r="B36" s="672"/>
      <c r="C36" s="425" t="s">
        <v>181</v>
      </c>
      <c r="D36" s="417" t="s">
        <v>400</v>
      </c>
      <c r="E36" s="447">
        <v>150</v>
      </c>
      <c r="F36" s="106"/>
      <c r="G36" s="635"/>
      <c r="H36" s="636"/>
      <c r="I36" s="595"/>
      <c r="J36" s="643"/>
      <c r="K36" s="108"/>
      <c r="L36" s="674"/>
      <c r="M36" s="636"/>
      <c r="N36" s="595"/>
      <c r="O36" s="643"/>
      <c r="P36" s="108"/>
      <c r="Q36" s="635"/>
      <c r="R36" s="636"/>
      <c r="S36" s="595"/>
      <c r="T36" s="643"/>
      <c r="U36" s="231"/>
      <c r="V36" s="635"/>
      <c r="W36" s="107"/>
      <c r="X36" s="555"/>
      <c r="Y36" s="556"/>
      <c r="Z36" s="108"/>
      <c r="AA36" s="169"/>
      <c r="AB36" s="169"/>
      <c r="AC36" s="169"/>
      <c r="AD36" s="169"/>
      <c r="AE36" s="169"/>
    </row>
    <row r="37" spans="1:31" ht="13.5" customHeight="1">
      <c r="A37" s="263"/>
      <c r="B37" s="657"/>
      <c r="C37" s="458" t="s">
        <v>130</v>
      </c>
      <c r="D37" s="491" t="s">
        <v>333</v>
      </c>
      <c r="E37" s="461">
        <v>100</v>
      </c>
      <c r="F37" s="189"/>
      <c r="G37" s="691"/>
      <c r="H37" s="693"/>
      <c r="I37" s="746"/>
      <c r="J37" s="692"/>
      <c r="K37" s="190"/>
      <c r="L37" s="506"/>
      <c r="M37" s="693"/>
      <c r="N37" s="747"/>
      <c r="O37" s="692"/>
      <c r="P37" s="190"/>
      <c r="Q37" s="691"/>
      <c r="R37" s="693"/>
      <c r="S37" s="747"/>
      <c r="T37" s="692"/>
      <c r="U37" s="229"/>
      <c r="V37" s="691"/>
      <c r="W37" s="107"/>
      <c r="X37" s="555"/>
      <c r="Y37" s="556"/>
      <c r="Z37" s="190"/>
      <c r="AA37" s="169"/>
      <c r="AB37" s="169"/>
      <c r="AC37" s="169"/>
      <c r="AD37" s="169"/>
      <c r="AE37" s="169"/>
    </row>
    <row r="38" spans="1:31" ht="13.5" customHeight="1">
      <c r="A38" s="104"/>
      <c r="B38" s="105"/>
      <c r="C38" s="414" t="s">
        <v>131</v>
      </c>
      <c r="D38" s="491" t="s">
        <v>333</v>
      </c>
      <c r="E38" s="399">
        <v>100</v>
      </c>
      <c r="F38" s="110"/>
      <c r="G38" s="557"/>
      <c r="H38" s="107"/>
      <c r="I38" s="746"/>
      <c r="J38" s="556"/>
      <c r="K38" s="109"/>
      <c r="L38" s="594"/>
      <c r="M38" s="107"/>
      <c r="N38" s="747"/>
      <c r="O38" s="556"/>
      <c r="P38" s="109"/>
      <c r="Q38" s="557"/>
      <c r="R38" s="107"/>
      <c r="S38" s="747"/>
      <c r="T38" s="556"/>
      <c r="U38" s="227"/>
      <c r="V38" s="557"/>
      <c r="W38" s="107"/>
      <c r="X38" s="555"/>
      <c r="Y38" s="556"/>
      <c r="Z38" s="109"/>
      <c r="AA38" s="169"/>
      <c r="AB38" s="169"/>
      <c r="AC38" s="169"/>
      <c r="AD38" s="169"/>
      <c r="AE38" s="169"/>
    </row>
    <row r="39" spans="1:31">
      <c r="A39" s="119"/>
      <c r="B39" s="119"/>
      <c r="C39" s="418" t="s">
        <v>417</v>
      </c>
      <c r="D39" s="602"/>
      <c r="E39" s="167">
        <f>SUM(E32:E38)</f>
        <v>5700</v>
      </c>
      <c r="F39" s="168">
        <f>SUM(F32:F38)</f>
        <v>0</v>
      </c>
      <c r="G39" s="605"/>
      <c r="H39" s="432" t="s">
        <v>417</v>
      </c>
      <c r="I39" s="602"/>
      <c r="J39" s="167">
        <f>SUM(J32:J38)</f>
        <v>900</v>
      </c>
      <c r="K39" s="168">
        <f>SUM(K32:K38)</f>
        <v>0</v>
      </c>
      <c r="L39" s="112"/>
      <c r="M39" s="621"/>
      <c r="N39" s="602"/>
      <c r="O39" s="167">
        <f>SUM(O32:O38)</f>
        <v>0</v>
      </c>
      <c r="P39" s="168">
        <f>SUM(P32:P38)</f>
        <v>0</v>
      </c>
      <c r="Q39" s="605"/>
      <c r="R39" s="621"/>
      <c r="S39" s="602"/>
      <c r="T39" s="167">
        <f>SUM(T32:T38)</f>
        <v>0</v>
      </c>
      <c r="U39" s="363">
        <f>SUM(U32:U38)</f>
        <v>0</v>
      </c>
      <c r="V39" s="605"/>
      <c r="W39" s="432" t="s">
        <v>417</v>
      </c>
      <c r="X39" s="602"/>
      <c r="Y39" s="167">
        <f>SUM(Y32:Y38)</f>
        <v>250</v>
      </c>
      <c r="Z39" s="168">
        <f>SUM(Z32:Z38)</f>
        <v>0</v>
      </c>
      <c r="AA39" s="169"/>
      <c r="AB39" s="169"/>
      <c r="AC39" s="169"/>
      <c r="AD39" s="169"/>
      <c r="AE39" s="169"/>
    </row>
    <row r="40" spans="1:31" ht="11.25" customHeight="1">
      <c r="A40" s="97"/>
      <c r="B40" s="125"/>
      <c r="C40" s="121"/>
      <c r="D40" s="121"/>
      <c r="E40" s="122"/>
      <c r="F40" s="112"/>
      <c r="G40" s="123"/>
      <c r="H40" s="264"/>
      <c r="I40" s="124"/>
      <c r="J40" s="122"/>
      <c r="K40" s="123"/>
      <c r="L40" s="123"/>
      <c r="M40" s="124"/>
      <c r="N40" s="124"/>
      <c r="O40" s="122"/>
      <c r="P40" s="123"/>
      <c r="Q40" s="123"/>
      <c r="R40" s="124"/>
      <c r="S40" s="124"/>
      <c r="T40" s="122"/>
      <c r="U40" s="123"/>
      <c r="V40" s="265"/>
      <c r="W40" s="218"/>
      <c r="X40" s="218"/>
      <c r="Y40" s="215"/>
      <c r="Z40" s="266"/>
      <c r="AA40" s="169"/>
      <c r="AB40" s="169"/>
      <c r="AC40" s="169"/>
      <c r="AD40" s="169"/>
      <c r="AE40" s="169"/>
    </row>
    <row r="41" spans="1:31" s="143" customFormat="1">
      <c r="A41" s="748" t="s">
        <v>184</v>
      </c>
      <c r="B41" s="247"/>
      <c r="C41" s="698" t="s">
        <v>418</v>
      </c>
      <c r="D41" s="267"/>
      <c r="E41" s="268"/>
      <c r="F41" s="233"/>
      <c r="G41" s="233"/>
      <c r="H41" s="233"/>
      <c r="I41" s="749" t="s">
        <v>215</v>
      </c>
      <c r="J41" s="234"/>
      <c r="K41" s="233"/>
      <c r="L41" s="233"/>
      <c r="M41" s="233"/>
      <c r="N41" s="233"/>
      <c r="O41" s="234"/>
      <c r="P41" s="233"/>
      <c r="Q41" s="233"/>
      <c r="R41" s="233"/>
      <c r="S41" s="233"/>
      <c r="T41" s="234"/>
      <c r="U41" s="233"/>
      <c r="V41" s="233"/>
      <c r="W41" s="233"/>
      <c r="X41" s="233"/>
      <c r="Y41" s="234"/>
      <c r="Z41" s="235"/>
      <c r="AA41" s="182"/>
      <c r="AB41" s="182"/>
      <c r="AC41" s="182"/>
      <c r="AD41" s="182"/>
      <c r="AE41" s="182"/>
    </row>
    <row r="42" spans="1:31" s="143" customFormat="1">
      <c r="A42" s="178"/>
      <c r="B42" s="179"/>
      <c r="C42" s="180"/>
      <c r="D42" s="180"/>
      <c r="E42" s="181"/>
      <c r="F42" s="182"/>
      <c r="G42" s="182"/>
      <c r="H42" s="182"/>
      <c r="I42" s="182"/>
      <c r="J42" s="183"/>
      <c r="K42" s="182"/>
      <c r="L42" s="182"/>
      <c r="M42" s="182"/>
      <c r="N42" s="182"/>
      <c r="O42" s="183"/>
      <c r="P42" s="182"/>
      <c r="Q42" s="182"/>
      <c r="R42" s="182"/>
      <c r="S42" s="182"/>
      <c r="T42" s="183"/>
      <c r="U42" s="182"/>
      <c r="V42" s="182"/>
      <c r="W42" s="182"/>
      <c r="X42" s="182"/>
      <c r="Y42" s="183"/>
      <c r="Z42" s="625" t="s">
        <v>472</v>
      </c>
      <c r="AA42" s="182"/>
      <c r="AB42" s="182"/>
      <c r="AC42" s="182"/>
      <c r="AD42" s="182"/>
      <c r="AE42" s="182"/>
    </row>
    <row r="43" spans="1:31" s="143" customFormat="1">
      <c r="A43" s="136"/>
      <c r="B43" s="137"/>
      <c r="C43" s="138"/>
      <c r="D43" s="138"/>
      <c r="E43" s="139"/>
      <c r="F43" s="140"/>
      <c r="G43" s="140"/>
      <c r="H43" s="140"/>
      <c r="I43" s="140"/>
      <c r="J43" s="141"/>
      <c r="K43" s="140"/>
      <c r="L43" s="140"/>
      <c r="M43" s="140"/>
      <c r="N43" s="140"/>
      <c r="O43" s="141"/>
      <c r="P43" s="140"/>
      <c r="Q43" s="140"/>
      <c r="R43" s="140"/>
      <c r="S43" s="140"/>
      <c r="T43" s="141"/>
      <c r="U43" s="140"/>
      <c r="V43" s="140"/>
      <c r="W43" s="140"/>
      <c r="X43" s="140"/>
      <c r="Y43" s="141"/>
      <c r="Z43" s="665" t="s">
        <v>641</v>
      </c>
      <c r="AA43" s="269"/>
      <c r="AB43" s="182"/>
      <c r="AC43" s="182"/>
      <c r="AD43" s="182"/>
      <c r="AE43" s="182"/>
    </row>
    <row r="44" spans="1:31" s="143" customFormat="1">
      <c r="A44" s="499" t="str">
        <f>P1表紙!A39</f>
        <v>令和６年（6月１日以降）②</v>
      </c>
      <c r="B44" s="179"/>
      <c r="C44" s="180"/>
      <c r="D44" s="180"/>
      <c r="E44" s="181"/>
      <c r="F44" s="182"/>
      <c r="G44" s="182"/>
      <c r="H44" s="182"/>
      <c r="I44" s="182"/>
      <c r="J44" s="183"/>
      <c r="K44" s="182"/>
      <c r="L44" s="182"/>
      <c r="M44" s="182"/>
      <c r="N44" s="182"/>
      <c r="O44" s="183"/>
      <c r="P44" s="182"/>
      <c r="Q44" s="182"/>
      <c r="R44" s="182"/>
      <c r="S44" s="182"/>
      <c r="T44" s="183"/>
      <c r="U44" s="182"/>
      <c r="V44" s="182"/>
      <c r="W44" s="182"/>
      <c r="X44" s="182"/>
      <c r="Y44" s="183"/>
      <c r="Z44" s="182"/>
      <c r="AA44" s="182"/>
      <c r="AB44" s="182"/>
      <c r="AC44" s="182"/>
      <c r="AD44" s="182"/>
      <c r="AE44" s="182"/>
    </row>
    <row r="45" spans="1:31" s="143" customFormat="1">
      <c r="A45" s="182"/>
      <c r="B45" s="179"/>
      <c r="C45" s="180"/>
      <c r="D45" s="180"/>
      <c r="E45" s="181"/>
      <c r="F45" s="182"/>
      <c r="G45" s="182"/>
      <c r="H45" s="182"/>
      <c r="I45" s="182"/>
      <c r="J45" s="183"/>
      <c r="K45" s="182"/>
      <c r="L45" s="182"/>
      <c r="M45" s="182"/>
      <c r="N45" s="182"/>
      <c r="O45" s="183"/>
      <c r="P45" s="182"/>
      <c r="Q45" s="182"/>
      <c r="R45" s="182"/>
      <c r="S45" s="182"/>
      <c r="T45" s="183"/>
      <c r="U45" s="182"/>
      <c r="V45" s="182"/>
      <c r="W45" s="182"/>
      <c r="X45" s="182"/>
      <c r="Y45" s="183"/>
      <c r="Z45" s="182"/>
      <c r="AA45" s="182"/>
      <c r="AB45" s="182"/>
      <c r="AC45" s="182"/>
      <c r="AD45" s="182"/>
      <c r="AE45" s="182"/>
    </row>
    <row r="46" spans="1:31">
      <c r="B46" s="92"/>
      <c r="C46" s="92"/>
      <c r="D46" s="92"/>
      <c r="E46" s="92"/>
      <c r="J46" s="92"/>
      <c r="O46" s="92"/>
      <c r="T46" s="92"/>
      <c r="Y46" s="92"/>
    </row>
    <row r="47" spans="1:31">
      <c r="B47" s="92"/>
      <c r="C47" s="92"/>
      <c r="D47" s="92"/>
      <c r="E47" s="92"/>
      <c r="J47" s="92"/>
      <c r="O47" s="92"/>
      <c r="T47" s="92"/>
      <c r="Y47" s="92"/>
    </row>
    <row r="48" spans="1:31">
      <c r="B48" s="92"/>
      <c r="C48" s="92"/>
      <c r="D48" s="92"/>
      <c r="E48" s="92"/>
      <c r="J48" s="92"/>
      <c r="O48" s="92"/>
      <c r="T48" s="92"/>
      <c r="Y48" s="92"/>
    </row>
    <row r="49" spans="1:25">
      <c r="B49" s="92"/>
      <c r="C49" s="92"/>
      <c r="D49" s="92"/>
      <c r="E49" s="92"/>
      <c r="J49" s="92"/>
      <c r="O49" s="92"/>
      <c r="T49" s="92"/>
      <c r="Y49" s="92"/>
    </row>
    <row r="50" spans="1:25">
      <c r="B50" s="92"/>
      <c r="C50" s="92"/>
      <c r="D50" s="92"/>
      <c r="E50" s="92"/>
      <c r="J50" s="92"/>
      <c r="O50" s="92"/>
      <c r="T50" s="92"/>
      <c r="Y50" s="92"/>
    </row>
    <row r="51" spans="1:25">
      <c r="A51" s="169"/>
      <c r="B51" s="169"/>
      <c r="C51" s="169"/>
      <c r="D51" s="169"/>
      <c r="E51" s="169"/>
      <c r="F51" s="169"/>
      <c r="G51" s="169"/>
      <c r="H51" s="169"/>
      <c r="I51" s="169"/>
      <c r="J51" s="169"/>
      <c r="K51" s="169"/>
      <c r="L51" s="169"/>
      <c r="M51" s="169"/>
      <c r="O51" s="92"/>
      <c r="T51" s="92"/>
      <c r="Y51" s="92"/>
    </row>
    <row r="52" spans="1:25">
      <c r="A52" s="169"/>
      <c r="B52" s="169"/>
      <c r="C52" s="169"/>
      <c r="D52" s="169"/>
      <c r="E52" s="169"/>
      <c r="F52" s="169"/>
      <c r="G52" s="169"/>
      <c r="H52" s="169"/>
      <c r="I52" s="169"/>
      <c r="J52" s="169"/>
      <c r="K52" s="169"/>
      <c r="L52" s="169"/>
      <c r="M52" s="169"/>
      <c r="O52" s="92"/>
      <c r="T52" s="92"/>
      <c r="Y52" s="92"/>
    </row>
    <row r="53" spans="1:25">
      <c r="A53" s="169"/>
      <c r="B53" s="169"/>
      <c r="C53" s="169"/>
      <c r="D53" s="169"/>
      <c r="E53" s="169"/>
      <c r="F53" s="169"/>
      <c r="G53" s="169"/>
      <c r="H53" s="169"/>
      <c r="I53" s="169"/>
      <c r="J53" s="169"/>
      <c r="K53" s="169"/>
      <c r="L53" s="169"/>
      <c r="M53" s="169"/>
      <c r="O53" s="92"/>
      <c r="T53" s="92"/>
      <c r="Y53" s="92"/>
    </row>
    <row r="54" spans="1:25">
      <c r="A54" s="169"/>
      <c r="B54" s="169"/>
      <c r="C54" s="169"/>
      <c r="D54" s="169"/>
      <c r="E54" s="169"/>
      <c r="F54" s="169"/>
      <c r="G54" s="169"/>
      <c r="H54" s="169"/>
      <c r="I54" s="169"/>
      <c r="J54" s="169"/>
      <c r="K54" s="169"/>
      <c r="L54" s="169"/>
      <c r="M54" s="169"/>
      <c r="O54" s="92"/>
      <c r="T54" s="92"/>
      <c r="Y54" s="92"/>
    </row>
    <row r="55" spans="1:25">
      <c r="A55" s="169"/>
      <c r="B55" s="169"/>
      <c r="C55" s="169"/>
      <c r="D55" s="169"/>
      <c r="E55" s="169"/>
      <c r="F55" s="169"/>
      <c r="G55" s="169"/>
      <c r="H55" s="169"/>
      <c r="I55" s="169"/>
      <c r="J55" s="169"/>
      <c r="K55" s="169"/>
      <c r="L55" s="169"/>
      <c r="M55" s="169"/>
      <c r="O55" s="92"/>
      <c r="T55" s="92"/>
      <c r="Y55" s="92"/>
    </row>
    <row r="56" spans="1:25">
      <c r="A56" s="169"/>
      <c r="B56" s="169"/>
      <c r="C56" s="169"/>
      <c r="D56" s="169"/>
      <c r="E56" s="169"/>
      <c r="F56" s="169"/>
      <c r="G56" s="169"/>
      <c r="H56" s="169"/>
      <c r="I56" s="169"/>
      <c r="J56" s="169"/>
      <c r="K56" s="169"/>
      <c r="L56" s="169"/>
      <c r="M56" s="169"/>
      <c r="O56" s="92"/>
      <c r="T56" s="92"/>
      <c r="Y56" s="92"/>
    </row>
    <row r="57" spans="1:25">
      <c r="A57" s="169"/>
      <c r="B57" s="169"/>
      <c r="C57" s="169"/>
      <c r="D57" s="169"/>
      <c r="E57" s="169"/>
      <c r="F57" s="169"/>
      <c r="G57" s="169"/>
      <c r="H57" s="169"/>
      <c r="I57" s="169"/>
      <c r="J57" s="169"/>
      <c r="K57" s="169"/>
      <c r="L57" s="169"/>
      <c r="M57" s="169"/>
      <c r="O57" s="92"/>
      <c r="T57" s="92"/>
      <c r="Y57" s="92"/>
    </row>
    <row r="58" spans="1:25">
      <c r="A58" s="169"/>
      <c r="B58" s="169"/>
      <c r="C58" s="169"/>
      <c r="D58" s="169"/>
      <c r="E58" s="169"/>
      <c r="F58" s="169"/>
      <c r="G58" s="169"/>
      <c r="H58" s="169"/>
      <c r="I58" s="169"/>
      <c r="J58" s="169"/>
      <c r="K58" s="169"/>
      <c r="L58" s="169"/>
      <c r="M58" s="169"/>
      <c r="O58" s="92"/>
      <c r="T58" s="92"/>
      <c r="Y58" s="92"/>
    </row>
    <row r="59" spans="1:25">
      <c r="A59" s="169"/>
      <c r="B59" s="169"/>
      <c r="C59" s="169"/>
      <c r="D59" s="169"/>
      <c r="E59" s="169"/>
      <c r="F59" s="169"/>
      <c r="G59" s="169"/>
      <c r="H59" s="169"/>
      <c r="I59" s="169"/>
      <c r="J59" s="169"/>
      <c r="K59" s="169"/>
      <c r="L59" s="169"/>
      <c r="M59" s="169"/>
      <c r="O59" s="92"/>
      <c r="T59" s="92"/>
      <c r="Y59" s="92"/>
    </row>
    <row r="60" spans="1:25">
      <c r="A60" s="169"/>
      <c r="B60" s="169"/>
      <c r="C60" s="169"/>
      <c r="D60" s="169"/>
      <c r="E60" s="169"/>
      <c r="F60" s="169"/>
      <c r="G60" s="169"/>
      <c r="H60" s="169"/>
      <c r="I60" s="169"/>
      <c r="J60" s="169"/>
      <c r="K60" s="169"/>
      <c r="L60" s="169"/>
      <c r="M60" s="169"/>
      <c r="O60" s="92"/>
      <c r="T60" s="92"/>
      <c r="Y60" s="92"/>
    </row>
    <row r="61" spans="1:25">
      <c r="A61" s="169"/>
      <c r="B61" s="169"/>
      <c r="C61" s="169"/>
      <c r="D61" s="169"/>
      <c r="E61" s="169"/>
      <c r="F61" s="169"/>
      <c r="G61" s="169"/>
      <c r="H61" s="169"/>
      <c r="I61" s="169"/>
      <c r="J61" s="169"/>
      <c r="K61" s="169"/>
      <c r="L61" s="169"/>
      <c r="M61" s="169"/>
      <c r="O61" s="92"/>
      <c r="T61" s="92"/>
      <c r="Y61" s="92"/>
    </row>
    <row r="62" spans="1:25">
      <c r="A62" s="169"/>
      <c r="B62" s="169"/>
      <c r="C62" s="169"/>
      <c r="D62" s="169"/>
      <c r="E62" s="169"/>
      <c r="F62" s="169"/>
      <c r="G62" s="169"/>
      <c r="H62" s="169"/>
      <c r="I62" s="169"/>
      <c r="J62" s="169"/>
      <c r="K62" s="169"/>
      <c r="L62" s="169"/>
      <c r="M62" s="169"/>
      <c r="O62" s="92"/>
      <c r="T62" s="92"/>
      <c r="Y62" s="92"/>
    </row>
    <row r="63" spans="1:25">
      <c r="A63" s="169"/>
      <c r="B63" s="169"/>
      <c r="C63" s="169"/>
      <c r="D63" s="169"/>
      <c r="E63" s="169"/>
      <c r="F63" s="169"/>
      <c r="G63" s="169"/>
      <c r="H63" s="169"/>
      <c r="I63" s="169"/>
      <c r="J63" s="169"/>
      <c r="K63" s="169"/>
      <c r="L63" s="169"/>
      <c r="M63" s="169"/>
      <c r="O63" s="92"/>
      <c r="T63" s="92"/>
      <c r="Y63" s="92"/>
    </row>
    <row r="64" spans="1:25">
      <c r="A64" s="169"/>
      <c r="B64" s="169"/>
      <c r="C64" s="169"/>
      <c r="D64" s="169"/>
      <c r="E64" s="169"/>
      <c r="F64" s="169"/>
      <c r="G64" s="169"/>
      <c r="H64" s="169"/>
      <c r="I64" s="169"/>
      <c r="J64" s="169"/>
      <c r="K64" s="169"/>
      <c r="L64" s="169"/>
      <c r="M64" s="169"/>
      <c r="O64" s="92"/>
      <c r="T64" s="92"/>
      <c r="Y64" s="92"/>
    </row>
    <row r="65" spans="1:25">
      <c r="A65" s="169"/>
      <c r="B65" s="169"/>
      <c r="C65" s="169"/>
      <c r="D65" s="169"/>
      <c r="E65" s="169"/>
      <c r="F65" s="169"/>
      <c r="G65" s="169"/>
      <c r="H65" s="169"/>
      <c r="I65" s="169"/>
      <c r="J65" s="169"/>
      <c r="K65" s="169"/>
      <c r="L65" s="169"/>
      <c r="M65" s="169"/>
      <c r="O65" s="92"/>
      <c r="T65" s="92"/>
      <c r="Y65" s="92"/>
    </row>
    <row r="66" spans="1:25">
      <c r="A66" s="169"/>
      <c r="B66" s="169"/>
      <c r="C66" s="169"/>
      <c r="D66" s="169"/>
      <c r="E66" s="169"/>
      <c r="F66" s="169"/>
      <c r="G66" s="169"/>
      <c r="H66" s="169"/>
      <c r="I66" s="169"/>
      <c r="J66" s="169"/>
      <c r="K66" s="169"/>
      <c r="L66" s="169"/>
      <c r="M66" s="169"/>
      <c r="O66" s="92"/>
      <c r="T66" s="92"/>
      <c r="Y66" s="92"/>
    </row>
    <row r="67" spans="1:25">
      <c r="A67" s="169"/>
      <c r="B67" s="169"/>
      <c r="C67" s="169"/>
      <c r="D67" s="169"/>
      <c r="E67" s="169"/>
      <c r="F67" s="169"/>
      <c r="G67" s="169"/>
      <c r="H67" s="169"/>
      <c r="I67" s="169"/>
      <c r="J67" s="169"/>
      <c r="K67" s="169"/>
      <c r="L67" s="169"/>
      <c r="M67" s="169"/>
      <c r="O67" s="92"/>
      <c r="T67" s="92"/>
      <c r="Y67" s="92"/>
    </row>
    <row r="68" spans="1:25">
      <c r="A68" s="169"/>
      <c r="B68" s="169"/>
      <c r="C68" s="169"/>
      <c r="D68" s="169"/>
      <c r="E68" s="169"/>
      <c r="F68" s="169"/>
      <c r="G68" s="169"/>
      <c r="H68" s="169"/>
      <c r="I68" s="169"/>
      <c r="J68" s="169"/>
      <c r="K68" s="169"/>
      <c r="L68" s="169"/>
      <c r="M68" s="169"/>
      <c r="O68" s="92"/>
      <c r="T68" s="92"/>
      <c r="Y68" s="92"/>
    </row>
    <row r="69" spans="1:25">
      <c r="A69" s="169"/>
      <c r="B69" s="169"/>
      <c r="C69" s="169"/>
      <c r="D69" s="169"/>
      <c r="E69" s="169"/>
      <c r="F69" s="169"/>
      <c r="G69" s="169"/>
      <c r="H69" s="169"/>
      <c r="I69" s="169"/>
      <c r="J69" s="169"/>
      <c r="K69" s="169"/>
      <c r="L69" s="169"/>
      <c r="M69" s="169"/>
      <c r="O69" s="92"/>
      <c r="T69" s="92"/>
      <c r="Y69" s="92"/>
    </row>
    <row r="70" spans="1:25">
      <c r="A70" s="169"/>
      <c r="B70" s="169"/>
      <c r="C70" s="169"/>
      <c r="D70" s="169"/>
      <c r="E70" s="169"/>
      <c r="F70" s="169"/>
      <c r="G70" s="169"/>
      <c r="H70" s="169"/>
      <c r="I70" s="169"/>
      <c r="J70" s="169"/>
      <c r="K70" s="169"/>
      <c r="L70" s="169"/>
      <c r="M70" s="169"/>
      <c r="O70" s="92"/>
      <c r="T70" s="92"/>
      <c r="Y70" s="92"/>
    </row>
    <row r="71" spans="1:25">
      <c r="A71" s="169"/>
      <c r="B71" s="169"/>
      <c r="C71" s="169"/>
      <c r="D71" s="169"/>
      <c r="E71" s="169"/>
      <c r="F71" s="169"/>
      <c r="G71" s="169"/>
      <c r="H71" s="169"/>
      <c r="I71" s="169"/>
      <c r="J71" s="169"/>
      <c r="K71" s="169"/>
      <c r="L71" s="169"/>
      <c r="M71" s="169"/>
      <c r="O71" s="92"/>
      <c r="T71" s="92"/>
      <c r="Y71" s="92"/>
    </row>
    <row r="72" spans="1:25">
      <c r="A72" s="169"/>
      <c r="B72" s="169"/>
      <c r="C72" s="169"/>
      <c r="D72" s="169"/>
      <c r="E72" s="169"/>
      <c r="F72" s="169"/>
      <c r="G72" s="169"/>
      <c r="H72" s="169"/>
      <c r="I72" s="169"/>
      <c r="J72" s="169"/>
      <c r="K72" s="169"/>
      <c r="L72" s="169"/>
      <c r="M72" s="169"/>
      <c r="O72" s="92"/>
      <c r="T72" s="92"/>
      <c r="Y72" s="92"/>
    </row>
    <row r="73" spans="1:25">
      <c r="A73" s="169"/>
      <c r="B73" s="169"/>
      <c r="C73" s="169"/>
      <c r="D73" s="169"/>
      <c r="E73" s="169"/>
      <c r="F73" s="169"/>
      <c r="G73" s="169"/>
      <c r="H73" s="169"/>
      <c r="I73" s="169"/>
      <c r="J73" s="169"/>
      <c r="K73" s="169"/>
      <c r="L73" s="169"/>
      <c r="M73" s="169"/>
      <c r="O73" s="92"/>
      <c r="T73" s="92"/>
      <c r="Y73" s="92"/>
    </row>
    <row r="74" spans="1:25">
      <c r="A74" s="169"/>
      <c r="B74" s="169"/>
      <c r="C74" s="169"/>
      <c r="D74" s="169"/>
      <c r="E74" s="169"/>
      <c r="F74" s="169"/>
      <c r="G74" s="169"/>
      <c r="H74" s="169"/>
      <c r="I74" s="169"/>
      <c r="J74" s="169"/>
      <c r="K74" s="169"/>
      <c r="L74" s="169"/>
      <c r="M74" s="169"/>
      <c r="O74" s="92"/>
      <c r="T74" s="92"/>
      <c r="Y74" s="92"/>
    </row>
    <row r="75" spans="1:25">
      <c r="A75" s="169"/>
      <c r="B75" s="169"/>
      <c r="C75" s="169"/>
      <c r="D75" s="169"/>
      <c r="E75" s="169"/>
      <c r="F75" s="169"/>
      <c r="G75" s="169"/>
      <c r="H75" s="169"/>
      <c r="I75" s="169"/>
      <c r="J75" s="169"/>
      <c r="K75" s="169"/>
      <c r="L75" s="169"/>
      <c r="M75" s="169"/>
      <c r="O75" s="92"/>
      <c r="T75" s="92"/>
      <c r="Y75" s="92"/>
    </row>
    <row r="76" spans="1:25">
      <c r="A76" s="169"/>
      <c r="B76" s="169"/>
      <c r="C76" s="169"/>
      <c r="D76" s="169"/>
      <c r="E76" s="169"/>
      <c r="F76" s="169"/>
      <c r="G76" s="169"/>
      <c r="H76" s="169"/>
      <c r="I76" s="169"/>
      <c r="J76" s="169"/>
      <c r="K76" s="169"/>
      <c r="L76" s="169"/>
      <c r="M76" s="169"/>
      <c r="O76" s="92"/>
      <c r="T76" s="92"/>
      <c r="Y76" s="92"/>
    </row>
    <row r="77" spans="1:25">
      <c r="A77" s="169"/>
      <c r="B77" s="169"/>
      <c r="C77" s="169"/>
      <c r="D77" s="169"/>
      <c r="E77" s="169"/>
      <c r="F77" s="169"/>
      <c r="G77" s="169"/>
      <c r="H77" s="169"/>
      <c r="I77" s="169"/>
      <c r="J77" s="169"/>
      <c r="K77" s="169"/>
      <c r="L77" s="169"/>
      <c r="M77" s="169"/>
      <c r="O77" s="92"/>
      <c r="T77" s="92"/>
      <c r="Y77" s="92"/>
    </row>
    <row r="78" spans="1:25">
      <c r="A78" s="169"/>
      <c r="B78" s="169"/>
      <c r="C78" s="169"/>
      <c r="D78" s="169"/>
      <c r="E78" s="169"/>
      <c r="F78" s="169"/>
      <c r="G78" s="169"/>
      <c r="H78" s="169"/>
      <c r="I78" s="169"/>
      <c r="J78" s="169"/>
      <c r="K78" s="169"/>
      <c r="L78" s="169"/>
      <c r="M78" s="169"/>
      <c r="O78" s="92"/>
      <c r="T78" s="92"/>
      <c r="Y78" s="92"/>
    </row>
    <row r="79" spans="1:25">
      <c r="A79" s="169"/>
      <c r="B79" s="169"/>
      <c r="C79" s="169"/>
      <c r="D79" s="169"/>
      <c r="E79" s="169"/>
      <c r="F79" s="169"/>
      <c r="G79" s="169"/>
      <c r="H79" s="169"/>
      <c r="I79" s="169"/>
      <c r="J79" s="169"/>
      <c r="K79" s="169"/>
      <c r="L79" s="169"/>
      <c r="M79" s="169"/>
      <c r="O79" s="92"/>
      <c r="T79" s="92"/>
      <c r="Y79" s="92"/>
    </row>
    <row r="80" spans="1:25">
      <c r="A80" s="169"/>
      <c r="B80" s="169"/>
      <c r="C80" s="169"/>
      <c r="D80" s="169"/>
      <c r="E80" s="169"/>
      <c r="F80" s="169"/>
      <c r="G80" s="169"/>
      <c r="H80" s="169"/>
      <c r="I80" s="169"/>
      <c r="J80" s="169"/>
      <c r="K80" s="169"/>
      <c r="L80" s="169"/>
      <c r="M80" s="169"/>
      <c r="O80" s="92"/>
      <c r="T80" s="92"/>
      <c r="Y80" s="92"/>
    </row>
    <row r="81" spans="1:45">
      <c r="A81" s="169"/>
      <c r="B81" s="169"/>
      <c r="C81" s="169"/>
      <c r="D81" s="169"/>
      <c r="E81" s="169"/>
      <c r="F81" s="169"/>
      <c r="G81" s="169"/>
      <c r="H81" s="169"/>
      <c r="I81" s="169"/>
      <c r="J81" s="169"/>
      <c r="K81" s="169"/>
      <c r="L81" s="169"/>
      <c r="M81" s="169"/>
      <c r="O81" s="92"/>
      <c r="T81" s="92"/>
      <c r="Y81" s="92"/>
    </row>
    <row r="82" spans="1:45">
      <c r="A82" s="169"/>
      <c r="B82" s="169"/>
      <c r="C82" s="169"/>
      <c r="D82" s="169"/>
      <c r="E82" s="169"/>
      <c r="F82" s="169"/>
      <c r="G82" s="169"/>
      <c r="H82" s="169"/>
      <c r="I82" s="169"/>
      <c r="J82" s="169"/>
      <c r="K82" s="169"/>
      <c r="L82" s="169"/>
      <c r="M82" s="169"/>
      <c r="O82" s="92"/>
      <c r="T82" s="92"/>
      <c r="Y82" s="92"/>
    </row>
    <row r="83" spans="1:45">
      <c r="A83" s="169"/>
      <c r="B83" s="169"/>
      <c r="C83" s="169"/>
      <c r="D83" s="169"/>
      <c r="E83" s="169"/>
      <c r="F83" s="169"/>
      <c r="G83" s="169"/>
      <c r="H83" s="169"/>
      <c r="I83" s="169"/>
      <c r="J83" s="169"/>
      <c r="K83" s="169"/>
      <c r="L83" s="169"/>
      <c r="M83" s="169"/>
      <c r="O83" s="92"/>
      <c r="T83" s="92"/>
      <c r="Y83" s="92"/>
    </row>
    <row r="84" spans="1:45">
      <c r="A84" s="169"/>
      <c r="B84" s="169"/>
      <c r="C84" s="169"/>
      <c r="D84" s="169"/>
      <c r="E84" s="169"/>
      <c r="F84" s="169"/>
      <c r="G84" s="169"/>
      <c r="H84" s="169"/>
      <c r="I84" s="169"/>
      <c r="J84" s="169"/>
      <c r="K84" s="169"/>
      <c r="L84" s="169"/>
      <c r="M84" s="169"/>
      <c r="O84" s="92"/>
      <c r="T84" s="92"/>
      <c r="Y84" s="92"/>
    </row>
    <row r="85" spans="1:45">
      <c r="A85" s="169"/>
      <c r="B85" s="169"/>
      <c r="C85" s="169"/>
      <c r="D85" s="169"/>
      <c r="E85" s="169"/>
      <c r="F85" s="169"/>
      <c r="G85" s="169"/>
      <c r="H85" s="169"/>
      <c r="I85" s="169"/>
      <c r="J85" s="169"/>
      <c r="K85" s="169"/>
      <c r="L85" s="169"/>
      <c r="M85" s="169"/>
      <c r="O85" s="92"/>
      <c r="T85" s="92"/>
      <c r="Y85" s="92"/>
    </row>
    <row r="86" spans="1:45">
      <c r="A86" s="169"/>
      <c r="B86" s="169"/>
      <c r="C86" s="169"/>
      <c r="D86" s="169"/>
      <c r="E86" s="169"/>
      <c r="F86" s="169"/>
      <c r="G86" s="169"/>
      <c r="H86" s="169"/>
      <c r="I86" s="169"/>
      <c r="J86" s="169"/>
      <c r="K86" s="169"/>
      <c r="L86" s="169"/>
      <c r="M86" s="169"/>
      <c r="O86" s="92"/>
      <c r="T86" s="92"/>
      <c r="Y86" s="92"/>
    </row>
    <row r="87" spans="1:45">
      <c r="A87" s="169"/>
      <c r="B87" s="169"/>
      <c r="C87" s="169"/>
      <c r="D87" s="169"/>
      <c r="E87" s="169"/>
      <c r="F87" s="169"/>
      <c r="G87" s="169"/>
      <c r="H87" s="169"/>
      <c r="I87" s="169"/>
      <c r="J87" s="169"/>
      <c r="K87" s="169"/>
      <c r="L87" s="169"/>
      <c r="M87" s="169"/>
      <c r="O87" s="92"/>
      <c r="T87" s="92"/>
      <c r="Y87" s="92"/>
    </row>
    <row r="88" spans="1:45">
      <c r="A88" s="169"/>
      <c r="B88" s="169"/>
      <c r="C88" s="169"/>
      <c r="D88" s="169"/>
      <c r="E88" s="169"/>
      <c r="F88" s="169"/>
      <c r="G88" s="169"/>
      <c r="H88" s="169"/>
      <c r="I88" s="169"/>
      <c r="J88" s="169"/>
      <c r="K88" s="169"/>
      <c r="L88" s="169"/>
      <c r="M88" s="169"/>
      <c r="O88" s="92"/>
      <c r="T88" s="92"/>
      <c r="Y88" s="92"/>
    </row>
    <row r="89" spans="1:45">
      <c r="A89" s="169"/>
      <c r="B89" s="120"/>
      <c r="C89" s="252"/>
      <c r="D89" s="252"/>
      <c r="E89" s="253"/>
      <c r="F89" s="169"/>
      <c r="G89" s="169"/>
      <c r="H89" s="169"/>
      <c r="I89" s="169"/>
      <c r="J89" s="125"/>
      <c r="K89" s="169"/>
      <c r="L89" s="169"/>
      <c r="M89" s="169"/>
      <c r="N89" s="169"/>
      <c r="O89" s="125"/>
      <c r="P89" s="169"/>
      <c r="Q89" s="169"/>
      <c r="R89" s="169"/>
      <c r="S89" s="169"/>
      <c r="T89" s="125"/>
      <c r="U89" s="169"/>
      <c r="V89" s="169"/>
      <c r="W89" s="169"/>
      <c r="X89" s="169"/>
      <c r="Y89" s="125"/>
      <c r="Z89" s="169"/>
      <c r="AA89" s="169"/>
      <c r="AB89" s="169"/>
      <c r="AC89" s="169"/>
      <c r="AD89" s="169"/>
      <c r="AE89" s="169"/>
      <c r="AF89" s="169"/>
      <c r="AG89" s="169"/>
      <c r="AH89" s="169"/>
      <c r="AI89" s="169"/>
      <c r="AJ89" s="169"/>
      <c r="AK89" s="169"/>
      <c r="AL89" s="169"/>
      <c r="AM89" s="169"/>
      <c r="AN89" s="169"/>
      <c r="AO89" s="169"/>
      <c r="AP89" s="169"/>
      <c r="AQ89" s="169"/>
      <c r="AR89" s="169"/>
      <c r="AS89" s="169"/>
    </row>
    <row r="90" spans="1:45">
      <c r="A90" s="169"/>
      <c r="B90" s="120"/>
      <c r="C90" s="252"/>
      <c r="D90" s="252"/>
      <c r="E90" s="253"/>
      <c r="F90" s="169"/>
      <c r="G90" s="169"/>
      <c r="H90" s="169"/>
      <c r="I90" s="169"/>
      <c r="J90" s="125"/>
      <c r="K90" s="169"/>
      <c r="L90" s="169"/>
      <c r="M90" s="169"/>
      <c r="N90" s="169"/>
      <c r="O90" s="125"/>
      <c r="P90" s="169"/>
      <c r="Q90" s="169"/>
      <c r="R90" s="169"/>
      <c r="S90" s="169"/>
      <c r="T90" s="125"/>
      <c r="U90" s="169"/>
      <c r="V90" s="169"/>
      <c r="W90" s="169"/>
      <c r="X90" s="169"/>
      <c r="Y90" s="125"/>
      <c r="Z90" s="169"/>
      <c r="AA90" s="169"/>
      <c r="AB90" s="169"/>
      <c r="AC90" s="169"/>
      <c r="AD90" s="169"/>
      <c r="AE90" s="169"/>
      <c r="AF90" s="169"/>
      <c r="AG90" s="169"/>
      <c r="AH90" s="169"/>
      <c r="AI90" s="169"/>
      <c r="AJ90" s="169"/>
      <c r="AK90" s="169"/>
      <c r="AL90" s="169"/>
      <c r="AM90" s="169"/>
      <c r="AN90" s="169"/>
      <c r="AO90" s="169"/>
      <c r="AP90" s="169"/>
      <c r="AQ90" s="169"/>
      <c r="AR90" s="169"/>
      <c r="AS90" s="169"/>
    </row>
  </sheetData>
  <sheetProtection algorithmName="SHA-512" hashValue="/InR+LISj2a8zhwBppluZFTHCsqgYkP5ZhIgWchyX0Q3v8tTAJg88rNGR7K55vGe3J4GRAmppkOlQIPcbOuvaQ==" saltValue="FY03ndROzQPFmsT37O15NQ==" spinCount="100000" sheet="1" objects="1" scenarios="1"/>
  <mergeCells count="28">
    <mergeCell ref="G30:H30"/>
    <mergeCell ref="K16:M16"/>
    <mergeCell ref="B17:E17"/>
    <mergeCell ref="G31:J31"/>
    <mergeCell ref="B31:E31"/>
    <mergeCell ref="V31:Y31"/>
    <mergeCell ref="L31:O31"/>
    <mergeCell ref="Q31:T31"/>
    <mergeCell ref="V6:Y6"/>
    <mergeCell ref="L6:O6"/>
    <mergeCell ref="V17:Y17"/>
    <mergeCell ref="K30:M30"/>
    <mergeCell ref="Q6:T6"/>
    <mergeCell ref="X4:Z4"/>
    <mergeCell ref="G17:J17"/>
    <mergeCell ref="A1:Z1"/>
    <mergeCell ref="B3:F4"/>
    <mergeCell ref="L17:O17"/>
    <mergeCell ref="Q17:T17"/>
    <mergeCell ref="B6:E6"/>
    <mergeCell ref="G5:H5"/>
    <mergeCell ref="K5:M5"/>
    <mergeCell ref="G16:H16"/>
    <mergeCell ref="S3:W3"/>
    <mergeCell ref="G6:J6"/>
    <mergeCell ref="S4:U4"/>
    <mergeCell ref="I3:P3"/>
    <mergeCell ref="I4:P4"/>
  </mergeCells>
  <phoneticPr fontId="2"/>
  <dataValidations count="1">
    <dataValidation allowBlank="1" showInputMessage="1" sqref="A31:XFD31 A6:XFD6 A17:XFD17 A44 AA43 K5 E5:G5 I3:I5 Z42 B5 N30 E16:G16 I16 N5 B16 K30 E30:G30 I30 N16 B30 K16 B3 Y3:Z3 G3:H4 A3:A4 J3:X4"/>
  </dataValidations>
  <pageMargins left="0.47244094488188981" right="0.15748031496062992" top="0.39370078740157483" bottom="0.31496062992125984" header="0.23622047244094491" footer="0.15748031496062992"/>
  <pageSetup paperSize="9" scale="88"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43"/>
  <sheetViews>
    <sheetView zoomScale="85" zoomScaleNormal="85" workbookViewId="0">
      <selection activeCell="N11" sqref="N11"/>
    </sheetView>
  </sheetViews>
  <sheetFormatPr defaultColWidth="9" defaultRowHeight="11.25"/>
  <cols>
    <col min="1" max="1" width="2.5" style="6" customWidth="1"/>
    <col min="2" max="9" width="9" style="6"/>
    <col min="10" max="10" width="7.125" style="6" customWidth="1"/>
    <col min="11" max="11" width="1.75" style="6" customWidth="1"/>
    <col min="12" max="16384" width="9" style="6"/>
  </cols>
  <sheetData>
    <row r="1" spans="1:17" ht="16.5" customHeight="1">
      <c r="A1" s="5"/>
      <c r="B1" s="5"/>
      <c r="C1" s="5"/>
      <c r="D1" s="5"/>
      <c r="E1" s="5"/>
      <c r="F1" s="5"/>
      <c r="G1" s="5"/>
      <c r="H1" s="5"/>
      <c r="I1" s="5"/>
    </row>
    <row r="2" spans="1:17" ht="24">
      <c r="A2" s="7"/>
      <c r="B2" s="758" t="s">
        <v>490</v>
      </c>
      <c r="C2" s="758"/>
      <c r="D2" s="758"/>
      <c r="E2" s="758"/>
      <c r="F2" s="758"/>
      <c r="G2" s="758"/>
      <c r="H2" s="758"/>
      <c r="I2" s="758"/>
      <c r="J2" s="758"/>
    </row>
    <row r="3" spans="1:17" ht="14.25" customHeight="1">
      <c r="A3" s="7"/>
      <c r="B3" s="8"/>
      <c r="C3" s="8"/>
      <c r="D3" s="8"/>
      <c r="E3" s="8"/>
      <c r="F3" s="8"/>
      <c r="G3" s="8"/>
      <c r="H3" s="9"/>
      <c r="I3" s="9"/>
      <c r="L3" s="759" t="s">
        <v>491</v>
      </c>
      <c r="M3" s="759"/>
      <c r="N3" s="759"/>
      <c r="O3" s="759"/>
      <c r="P3" s="759"/>
      <c r="Q3" s="759"/>
    </row>
    <row r="4" spans="1:17" ht="13.5">
      <c r="A4" s="7"/>
      <c r="B4" s="9" t="s">
        <v>492</v>
      </c>
      <c r="C4" s="10"/>
      <c r="D4" s="8"/>
      <c r="E4" s="8"/>
      <c r="F4" s="8"/>
      <c r="G4" s="8"/>
      <c r="H4" s="8"/>
      <c r="I4" s="7"/>
      <c r="L4" s="11"/>
      <c r="M4" s="11"/>
      <c r="N4" s="11"/>
      <c r="O4" s="11"/>
      <c r="P4" s="11"/>
      <c r="Q4" s="11"/>
    </row>
    <row r="5" spans="1:17" ht="13.5">
      <c r="A5" s="7"/>
      <c r="B5" s="9" t="s">
        <v>493</v>
      </c>
      <c r="C5" s="10"/>
      <c r="D5" s="8"/>
      <c r="E5" s="8"/>
      <c r="F5" s="8"/>
      <c r="G5" s="8"/>
      <c r="H5" s="8"/>
      <c r="I5" s="7"/>
    </row>
    <row r="6" spans="1:17" ht="13.5">
      <c r="A6" s="7"/>
      <c r="B6" s="8"/>
      <c r="C6" s="8"/>
      <c r="D6" s="8"/>
      <c r="E6" s="8"/>
      <c r="F6" s="8"/>
      <c r="G6" s="8"/>
      <c r="H6" s="8"/>
      <c r="I6" s="7"/>
      <c r="L6" s="11" t="s">
        <v>494</v>
      </c>
      <c r="M6" s="11"/>
      <c r="N6" s="11"/>
      <c r="O6" s="11"/>
      <c r="P6" s="11"/>
      <c r="Q6" s="11"/>
    </row>
    <row r="7" spans="1:17" ht="17.25">
      <c r="A7" s="7"/>
      <c r="B7" s="12" t="s">
        <v>495</v>
      </c>
      <c r="C7" s="8"/>
      <c r="D7" s="8"/>
      <c r="E7" s="8"/>
      <c r="F7" s="8"/>
      <c r="G7" s="8"/>
      <c r="H7" s="8"/>
      <c r="I7" s="7"/>
      <c r="L7" s="11" t="s">
        <v>496</v>
      </c>
      <c r="M7" s="11"/>
      <c r="N7" s="11"/>
      <c r="O7" s="11"/>
      <c r="P7" s="11"/>
      <c r="Q7" s="11"/>
    </row>
    <row r="8" spans="1:17" ht="13.5">
      <c r="A8" s="7"/>
      <c r="B8" s="7" t="s">
        <v>497</v>
      </c>
      <c r="C8" s="8"/>
      <c r="D8" s="8"/>
      <c r="E8" s="8"/>
      <c r="F8" s="8"/>
      <c r="G8" s="8"/>
      <c r="H8" s="8"/>
      <c r="I8" s="7"/>
      <c r="L8" s="11"/>
      <c r="M8" s="11"/>
      <c r="N8" s="11"/>
      <c r="O8" s="11"/>
      <c r="P8" s="11"/>
      <c r="Q8" s="11"/>
    </row>
    <row r="9" spans="1:17" ht="13.5">
      <c r="A9" s="7"/>
      <c r="B9" s="7" t="s">
        <v>498</v>
      </c>
      <c r="C9" s="8"/>
      <c r="D9" s="8"/>
      <c r="E9" s="8"/>
      <c r="F9" s="8"/>
      <c r="G9" s="8"/>
      <c r="H9" s="8"/>
      <c r="I9" s="7"/>
      <c r="L9" s="11"/>
      <c r="M9" s="11"/>
      <c r="N9" s="11"/>
      <c r="O9" s="11"/>
      <c r="P9" s="11"/>
      <c r="Q9" s="11"/>
    </row>
    <row r="10" spans="1:17" ht="10.7" customHeight="1">
      <c r="A10" s="7"/>
      <c r="B10" s="8"/>
      <c r="C10" s="8"/>
      <c r="D10" s="8"/>
      <c r="E10" s="8"/>
      <c r="F10" s="8"/>
      <c r="G10" s="8"/>
      <c r="H10" s="8"/>
      <c r="I10" s="7"/>
      <c r="L10" s="11" t="s">
        <v>499</v>
      </c>
      <c r="M10" s="11"/>
      <c r="N10" s="11"/>
      <c r="O10" s="11"/>
      <c r="P10" s="11"/>
      <c r="Q10" s="11"/>
    </row>
    <row r="11" spans="1:17" ht="17.25">
      <c r="A11" s="7"/>
      <c r="B11" s="12" t="s">
        <v>500</v>
      </c>
      <c r="C11" s="8"/>
      <c r="D11" s="8"/>
      <c r="E11" s="8"/>
      <c r="F11" s="8"/>
      <c r="G11" s="8"/>
      <c r="H11" s="8"/>
      <c r="I11" s="7"/>
      <c r="L11" s="11" t="s">
        <v>501</v>
      </c>
      <c r="M11" s="11"/>
      <c r="N11" s="11"/>
      <c r="O11" s="11"/>
      <c r="P11" s="11"/>
      <c r="Q11" s="11"/>
    </row>
    <row r="12" spans="1:17" ht="10.7" customHeight="1">
      <c r="A12" s="7"/>
      <c r="B12" s="8"/>
      <c r="C12" s="8"/>
      <c r="D12" s="8"/>
      <c r="E12" s="8"/>
      <c r="F12" s="8"/>
      <c r="G12" s="8"/>
      <c r="H12" s="8"/>
      <c r="I12" s="7"/>
      <c r="L12" s="11" t="s">
        <v>502</v>
      </c>
      <c r="M12" s="11"/>
      <c r="N12" s="11"/>
      <c r="O12" s="11"/>
      <c r="P12" s="11"/>
      <c r="Q12" s="11"/>
    </row>
    <row r="13" spans="1:17" ht="17.25">
      <c r="A13" s="7"/>
      <c r="B13" s="12" t="s">
        <v>503</v>
      </c>
      <c r="C13" s="8"/>
      <c r="D13" s="8"/>
      <c r="E13" s="8"/>
      <c r="F13" s="8"/>
      <c r="G13" s="8"/>
      <c r="H13" s="8"/>
      <c r="I13" s="7"/>
      <c r="L13" s="11" t="s">
        <v>504</v>
      </c>
      <c r="M13" s="11"/>
      <c r="N13" s="11"/>
      <c r="O13" s="11"/>
      <c r="P13" s="11"/>
      <c r="Q13" s="11"/>
    </row>
    <row r="14" spans="1:17" ht="13.5">
      <c r="A14" s="7"/>
      <c r="B14" s="7" t="s">
        <v>505</v>
      </c>
      <c r="C14" s="8"/>
      <c r="D14" s="8"/>
      <c r="E14" s="8"/>
      <c r="F14" s="8"/>
      <c r="G14" s="8"/>
      <c r="H14" s="8"/>
      <c r="I14" s="7"/>
      <c r="L14" s="11" t="s">
        <v>506</v>
      </c>
      <c r="M14" s="11"/>
      <c r="N14" s="11"/>
      <c r="O14" s="11"/>
      <c r="P14" s="11"/>
      <c r="Q14" s="11"/>
    </row>
    <row r="15" spans="1:17" ht="13.5">
      <c r="A15" s="7"/>
      <c r="B15" s="7" t="s">
        <v>507</v>
      </c>
      <c r="C15" s="8"/>
      <c r="D15" s="8"/>
      <c r="E15" s="8"/>
      <c r="F15" s="8"/>
      <c r="G15" s="8"/>
      <c r="H15" s="8"/>
      <c r="I15" s="7"/>
      <c r="L15" s="11" t="s">
        <v>508</v>
      </c>
      <c r="M15" s="11"/>
      <c r="N15" s="11"/>
      <c r="O15" s="11"/>
      <c r="P15" s="11"/>
      <c r="Q15" s="11"/>
    </row>
    <row r="16" spans="1:17" ht="10.7" customHeight="1">
      <c r="A16" s="7"/>
      <c r="B16" s="8"/>
      <c r="C16" s="8"/>
      <c r="D16" s="8"/>
      <c r="E16" s="8"/>
      <c r="F16" s="8"/>
      <c r="G16" s="8"/>
      <c r="H16" s="8"/>
      <c r="I16" s="7"/>
      <c r="L16" s="11"/>
      <c r="M16" s="11"/>
      <c r="N16" s="11"/>
      <c r="O16" s="11"/>
      <c r="P16" s="11"/>
      <c r="Q16" s="11"/>
    </row>
    <row r="17" spans="1:17" ht="17.25">
      <c r="A17" s="7"/>
      <c r="B17" s="12" t="s">
        <v>509</v>
      </c>
      <c r="C17" s="8"/>
      <c r="D17" s="8"/>
      <c r="E17" s="8"/>
      <c r="F17" s="8"/>
      <c r="G17" s="8"/>
      <c r="H17" s="8"/>
      <c r="I17" s="7"/>
      <c r="L17" s="11"/>
      <c r="M17" s="11"/>
      <c r="N17" s="11"/>
      <c r="O17" s="11"/>
      <c r="P17" s="11"/>
      <c r="Q17" s="11"/>
    </row>
    <row r="18" spans="1:17" ht="13.5">
      <c r="A18" s="7"/>
      <c r="B18" s="7" t="s">
        <v>510</v>
      </c>
      <c r="C18" s="8"/>
      <c r="D18" s="8"/>
      <c r="E18" s="8"/>
      <c r="F18" s="8"/>
      <c r="G18" s="8"/>
      <c r="H18" s="8"/>
      <c r="I18" s="7"/>
      <c r="L18" s="11" t="s">
        <v>642</v>
      </c>
      <c r="M18" s="11"/>
      <c r="N18" s="11"/>
      <c r="O18" s="11"/>
      <c r="P18" s="11"/>
      <c r="Q18" s="11"/>
    </row>
    <row r="19" spans="1:17" ht="13.5">
      <c r="A19" s="7"/>
      <c r="B19" s="8"/>
      <c r="C19" s="8"/>
      <c r="D19" s="8"/>
      <c r="E19" s="8"/>
      <c r="F19" s="8"/>
      <c r="G19" s="8"/>
      <c r="H19" s="8"/>
      <c r="I19" s="7"/>
      <c r="L19" s="11" t="s">
        <v>513</v>
      </c>
      <c r="M19" s="11"/>
      <c r="N19" s="11"/>
      <c r="O19" s="11"/>
      <c r="P19" s="11"/>
      <c r="Q19" s="11"/>
    </row>
    <row r="20" spans="1:17" ht="17.25">
      <c r="A20" s="7"/>
      <c r="B20" s="12" t="s">
        <v>511</v>
      </c>
      <c r="C20" s="8"/>
      <c r="D20" s="8"/>
      <c r="E20" s="8"/>
      <c r="F20" s="8"/>
      <c r="G20" s="8"/>
      <c r="H20" s="8"/>
      <c r="I20" s="7"/>
      <c r="L20" s="11"/>
      <c r="M20" s="11"/>
      <c r="N20" s="11"/>
      <c r="O20" s="11"/>
      <c r="P20" s="11"/>
      <c r="Q20" s="11"/>
    </row>
    <row r="21" spans="1:17" ht="13.5">
      <c r="A21" s="7"/>
      <c r="B21" s="7" t="s">
        <v>512</v>
      </c>
      <c r="C21" s="8"/>
      <c r="D21" s="8"/>
      <c r="E21" s="8"/>
      <c r="F21" s="8"/>
      <c r="G21" s="8"/>
      <c r="H21" s="8"/>
      <c r="I21" s="7"/>
      <c r="L21" s="11" t="s">
        <v>517</v>
      </c>
      <c r="M21" s="11"/>
      <c r="N21" s="11"/>
      <c r="O21" s="11"/>
      <c r="P21" s="11"/>
      <c r="Q21" s="11"/>
    </row>
    <row r="22" spans="1:17" ht="13.5">
      <c r="A22" s="7"/>
      <c r="B22" s="7" t="s">
        <v>514</v>
      </c>
      <c r="C22" s="8"/>
      <c r="D22" s="8"/>
      <c r="E22" s="8"/>
      <c r="F22" s="8"/>
      <c r="G22" s="8"/>
      <c r="H22" s="8"/>
      <c r="I22" s="7"/>
      <c r="L22" s="11" t="s">
        <v>519</v>
      </c>
      <c r="M22" s="11"/>
      <c r="P22" s="11"/>
      <c r="Q22" s="11"/>
    </row>
    <row r="23" spans="1:17" ht="10.7" customHeight="1">
      <c r="A23" s="7"/>
      <c r="B23" s="8"/>
      <c r="C23" s="8"/>
      <c r="D23" s="8"/>
      <c r="E23" s="8"/>
      <c r="F23" s="8"/>
      <c r="G23" s="8"/>
      <c r="H23" s="8"/>
      <c r="I23" s="7"/>
      <c r="L23" s="11" t="s">
        <v>521</v>
      </c>
      <c r="M23" s="11"/>
      <c r="N23" s="11"/>
      <c r="O23" s="11"/>
      <c r="P23" s="11"/>
      <c r="Q23" s="11"/>
    </row>
    <row r="24" spans="1:17" ht="17.25">
      <c r="A24" s="7"/>
      <c r="B24" s="12" t="s">
        <v>515</v>
      </c>
      <c r="C24" s="8"/>
      <c r="D24" s="8"/>
      <c r="E24" s="8"/>
      <c r="F24" s="8"/>
      <c r="G24" s="8"/>
      <c r="H24" s="8"/>
      <c r="I24" s="7"/>
      <c r="L24" s="11"/>
      <c r="M24" s="11"/>
      <c r="N24" s="11"/>
      <c r="O24" s="11"/>
      <c r="P24" s="11"/>
      <c r="Q24" s="11"/>
    </row>
    <row r="25" spans="1:17" ht="13.5">
      <c r="A25" s="7"/>
      <c r="B25" s="9" t="s">
        <v>516</v>
      </c>
      <c r="C25" s="8"/>
      <c r="D25" s="8"/>
      <c r="E25" s="8"/>
      <c r="F25" s="8"/>
      <c r="G25" s="8"/>
      <c r="H25" s="8"/>
      <c r="I25" s="7"/>
      <c r="L25" s="11" t="s">
        <v>524</v>
      </c>
      <c r="N25" s="11"/>
      <c r="O25" s="11"/>
      <c r="P25" s="11"/>
      <c r="Q25" s="11"/>
    </row>
    <row r="26" spans="1:17" ht="13.5">
      <c r="A26" s="7"/>
      <c r="B26" s="9" t="s">
        <v>518</v>
      </c>
      <c r="C26" s="8"/>
      <c r="D26" s="8"/>
      <c r="E26" s="8"/>
      <c r="F26" s="8"/>
      <c r="G26" s="8"/>
      <c r="H26" s="8"/>
      <c r="I26" s="7"/>
      <c r="L26" s="11" t="s">
        <v>526</v>
      </c>
      <c r="N26" s="11"/>
      <c r="O26" s="11"/>
      <c r="P26" s="11"/>
      <c r="Q26" s="11"/>
    </row>
    <row r="27" spans="1:17" ht="13.5">
      <c r="A27" s="7"/>
      <c r="B27" s="9" t="s">
        <v>520</v>
      </c>
      <c r="C27" s="8"/>
      <c r="D27" s="8"/>
      <c r="E27" s="8"/>
      <c r="F27" s="8"/>
      <c r="G27" s="8"/>
      <c r="H27" s="8"/>
      <c r="I27" s="7"/>
      <c r="L27" s="11" t="s">
        <v>528</v>
      </c>
      <c r="N27" s="11"/>
      <c r="O27" s="11"/>
      <c r="P27" s="11"/>
      <c r="Q27" s="11"/>
    </row>
    <row r="28" spans="1:17" ht="10.7" customHeight="1">
      <c r="A28" s="7"/>
      <c r="B28" s="8"/>
      <c r="C28" s="8"/>
      <c r="D28" s="8"/>
      <c r="E28" s="8"/>
      <c r="F28" s="8"/>
      <c r="G28" s="8"/>
      <c r="H28" s="8"/>
      <c r="I28" s="7"/>
      <c r="L28" s="11"/>
      <c r="M28" s="11"/>
      <c r="N28" s="11"/>
      <c r="O28" s="11"/>
      <c r="P28" s="11"/>
      <c r="Q28" s="11"/>
    </row>
    <row r="29" spans="1:17" ht="17.25">
      <c r="A29" s="7"/>
      <c r="B29" s="12" t="s">
        <v>522</v>
      </c>
      <c r="C29" s="8"/>
      <c r="D29" s="8"/>
      <c r="E29" s="8"/>
      <c r="F29" s="8"/>
      <c r="G29" s="8"/>
      <c r="H29" s="8"/>
      <c r="I29" s="7"/>
      <c r="L29" s="11"/>
      <c r="M29" s="11"/>
      <c r="N29" s="11"/>
      <c r="O29" s="11"/>
      <c r="P29" s="11"/>
      <c r="Q29" s="11"/>
    </row>
    <row r="30" spans="1:17" ht="17.25">
      <c r="A30" s="7"/>
      <c r="B30" s="12" t="s">
        <v>523</v>
      </c>
      <c r="C30" s="7"/>
      <c r="D30" s="7"/>
      <c r="E30" s="8"/>
      <c r="F30" s="8"/>
      <c r="G30" s="8"/>
      <c r="H30" s="8"/>
      <c r="I30" s="7"/>
      <c r="L30" s="11" t="s">
        <v>531</v>
      </c>
      <c r="M30" s="11"/>
      <c r="N30" s="11"/>
      <c r="O30" s="11"/>
      <c r="P30" s="11"/>
      <c r="Q30" s="11"/>
    </row>
    <row r="31" spans="1:17" ht="13.5">
      <c r="A31" s="7"/>
      <c r="B31" s="7" t="s">
        <v>525</v>
      </c>
      <c r="C31" s="8"/>
      <c r="D31" s="8"/>
      <c r="E31" s="8"/>
      <c r="F31" s="8"/>
      <c r="G31" s="8"/>
      <c r="H31" s="8"/>
      <c r="I31" s="7"/>
      <c r="L31" s="11" t="s">
        <v>533</v>
      </c>
      <c r="M31" s="11"/>
      <c r="N31" s="11"/>
      <c r="O31" s="11"/>
      <c r="Q31" s="11"/>
    </row>
    <row r="32" spans="1:17" ht="13.5">
      <c r="A32" s="7"/>
      <c r="B32" s="7" t="s">
        <v>527</v>
      </c>
      <c r="C32" s="8"/>
      <c r="D32" s="8"/>
      <c r="E32" s="8"/>
      <c r="F32" s="8"/>
      <c r="G32" s="8"/>
      <c r="H32" s="8"/>
      <c r="I32" s="7"/>
      <c r="L32" s="11"/>
      <c r="M32" s="11"/>
      <c r="N32" s="11"/>
      <c r="O32" s="11"/>
    </row>
    <row r="33" spans="1:15" ht="13.5">
      <c r="A33" s="7"/>
      <c r="B33" s="7" t="s">
        <v>529</v>
      </c>
      <c r="C33" s="8"/>
      <c r="D33" s="8"/>
      <c r="E33" s="8"/>
      <c r="F33" s="8"/>
      <c r="G33" s="8"/>
      <c r="H33" s="8"/>
      <c r="I33" s="13"/>
      <c r="M33" s="11"/>
      <c r="N33" s="11"/>
      <c r="O33" s="11"/>
    </row>
    <row r="34" spans="1:15" ht="10.7" customHeight="1">
      <c r="A34" s="7"/>
      <c r="B34" s="8"/>
      <c r="C34" s="8"/>
      <c r="D34" s="8"/>
      <c r="E34" s="8"/>
      <c r="F34" s="8"/>
      <c r="G34" s="8"/>
      <c r="H34" s="8"/>
      <c r="L34" s="11" t="s">
        <v>536</v>
      </c>
    </row>
    <row r="35" spans="1:15" ht="17.25">
      <c r="A35" s="7"/>
      <c r="B35" s="12" t="s">
        <v>530</v>
      </c>
      <c r="C35" s="8"/>
      <c r="D35" s="8"/>
      <c r="E35" s="8"/>
      <c r="F35" s="8"/>
      <c r="G35" s="8"/>
      <c r="H35" s="8"/>
      <c r="I35" s="7"/>
      <c r="L35" s="11" t="s">
        <v>537</v>
      </c>
      <c r="M35" s="11"/>
    </row>
    <row r="36" spans="1:15" ht="13.5">
      <c r="A36" s="7"/>
      <c r="B36" s="7" t="s">
        <v>532</v>
      </c>
      <c r="C36" s="8"/>
      <c r="D36" s="8"/>
      <c r="E36" s="8"/>
      <c r="F36" s="8"/>
      <c r="G36" s="8"/>
      <c r="H36" s="8"/>
      <c r="I36" s="7"/>
    </row>
    <row r="37" spans="1:15" ht="10.7" customHeight="1">
      <c r="A37" s="7"/>
      <c r="B37" s="8"/>
      <c r="C37" s="8"/>
      <c r="D37" s="8"/>
      <c r="E37" s="8"/>
      <c r="F37" s="8"/>
      <c r="G37" s="8"/>
      <c r="H37" s="8"/>
      <c r="I37" s="7"/>
    </row>
    <row r="38" spans="1:15" ht="17.25">
      <c r="A38" s="7"/>
      <c r="B38" s="12" t="s">
        <v>534</v>
      </c>
      <c r="C38" s="8"/>
      <c r="D38" s="8"/>
      <c r="E38" s="8"/>
      <c r="F38" s="8"/>
      <c r="G38" s="8"/>
      <c r="H38" s="8"/>
      <c r="I38" s="7"/>
    </row>
    <row r="39" spans="1:15" ht="13.5">
      <c r="A39" s="7"/>
      <c r="B39" s="7" t="s">
        <v>535</v>
      </c>
      <c r="C39" s="8"/>
      <c r="D39" s="8"/>
      <c r="E39" s="8"/>
      <c r="F39" s="8"/>
      <c r="G39" s="8"/>
      <c r="H39" s="8"/>
      <c r="I39" s="7"/>
    </row>
    <row r="40" spans="1:15" ht="10.7" customHeight="1">
      <c r="A40" s="7"/>
      <c r="B40" s="8"/>
      <c r="C40" s="8"/>
      <c r="D40" s="8"/>
      <c r="E40" s="8"/>
      <c r="F40" s="8"/>
      <c r="G40" s="8"/>
      <c r="H40" s="8"/>
      <c r="I40" s="7"/>
    </row>
    <row r="41" spans="1:15" ht="17.25">
      <c r="A41" s="7"/>
      <c r="B41" s="12" t="s">
        <v>538</v>
      </c>
      <c r="C41" s="8"/>
      <c r="D41" s="8"/>
      <c r="E41" s="7"/>
      <c r="F41" s="7"/>
      <c r="G41" s="7"/>
      <c r="H41" s="7"/>
      <c r="I41" s="7"/>
    </row>
    <row r="42" spans="1:15">
      <c r="A42" s="7"/>
      <c r="B42" s="7"/>
      <c r="C42" s="7"/>
      <c r="D42" s="7"/>
      <c r="E42" s="7"/>
      <c r="F42" s="7"/>
      <c r="G42" s="7"/>
      <c r="H42" s="7"/>
      <c r="I42" s="7"/>
    </row>
    <row r="43" spans="1:15">
      <c r="A43" s="5"/>
    </row>
  </sheetData>
  <mergeCells count="2">
    <mergeCell ref="B2:J2"/>
    <mergeCell ref="L3:Q3"/>
  </mergeCells>
  <phoneticPr fontId="2"/>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view="pageBreakPreview" zoomScale="84" zoomScaleNormal="84" zoomScaleSheetLayoutView="84" workbookViewId="0">
      <selection activeCell="N11" sqref="N11"/>
    </sheetView>
  </sheetViews>
  <sheetFormatPr defaultColWidth="9" defaultRowHeight="13.5"/>
  <cols>
    <col min="1" max="1" width="10.5" style="8" customWidth="1"/>
    <col min="2" max="4" width="11.625" style="8" customWidth="1"/>
    <col min="5" max="5" width="14.75" style="8" customWidth="1"/>
    <col min="6" max="6" width="15" style="8" customWidth="1"/>
    <col min="7" max="13" width="11.625" style="8" customWidth="1"/>
    <col min="14" max="256" width="9" style="8"/>
    <col min="257" max="257" width="10.5" style="8" customWidth="1"/>
    <col min="258" max="260" width="11.625" style="8" customWidth="1"/>
    <col min="261" max="261" width="14.75" style="8" customWidth="1"/>
    <col min="262" max="262" width="15" style="8" customWidth="1"/>
    <col min="263" max="269" width="11.625" style="8" customWidth="1"/>
    <col min="270" max="512" width="9" style="8"/>
    <col min="513" max="513" width="10.5" style="8" customWidth="1"/>
    <col min="514" max="516" width="11.625" style="8" customWidth="1"/>
    <col min="517" max="517" width="14.75" style="8" customWidth="1"/>
    <col min="518" max="518" width="15" style="8" customWidth="1"/>
    <col min="519" max="525" width="11.625" style="8" customWidth="1"/>
    <col min="526" max="768" width="9" style="8"/>
    <col min="769" max="769" width="10.5" style="8" customWidth="1"/>
    <col min="770" max="772" width="11.625" style="8" customWidth="1"/>
    <col min="773" max="773" width="14.75" style="8" customWidth="1"/>
    <col min="774" max="774" width="15" style="8" customWidth="1"/>
    <col min="775" max="781" width="11.625" style="8" customWidth="1"/>
    <col min="782" max="1024" width="9" style="8"/>
    <col min="1025" max="1025" width="10.5" style="8" customWidth="1"/>
    <col min="1026" max="1028" width="11.625" style="8" customWidth="1"/>
    <col min="1029" max="1029" width="14.75" style="8" customWidth="1"/>
    <col min="1030" max="1030" width="15" style="8" customWidth="1"/>
    <col min="1031" max="1037" width="11.625" style="8" customWidth="1"/>
    <col min="1038" max="1280" width="9" style="8"/>
    <col min="1281" max="1281" width="10.5" style="8" customWidth="1"/>
    <col min="1282" max="1284" width="11.625" style="8" customWidth="1"/>
    <col min="1285" max="1285" width="14.75" style="8" customWidth="1"/>
    <col min="1286" max="1286" width="15" style="8" customWidth="1"/>
    <col min="1287" max="1293" width="11.625" style="8" customWidth="1"/>
    <col min="1294" max="1536" width="9" style="8"/>
    <col min="1537" max="1537" width="10.5" style="8" customWidth="1"/>
    <col min="1538" max="1540" width="11.625" style="8" customWidth="1"/>
    <col min="1541" max="1541" width="14.75" style="8" customWidth="1"/>
    <col min="1542" max="1542" width="15" style="8" customWidth="1"/>
    <col min="1543" max="1549" width="11.625" style="8" customWidth="1"/>
    <col min="1550" max="1792" width="9" style="8"/>
    <col min="1793" max="1793" width="10.5" style="8" customWidth="1"/>
    <col min="1794" max="1796" width="11.625" style="8" customWidth="1"/>
    <col min="1797" max="1797" width="14.75" style="8" customWidth="1"/>
    <col min="1798" max="1798" width="15" style="8" customWidth="1"/>
    <col min="1799" max="1805" width="11.625" style="8" customWidth="1"/>
    <col min="1806" max="2048" width="9" style="8"/>
    <col min="2049" max="2049" width="10.5" style="8" customWidth="1"/>
    <col min="2050" max="2052" width="11.625" style="8" customWidth="1"/>
    <col min="2053" max="2053" width="14.75" style="8" customWidth="1"/>
    <col min="2054" max="2054" width="15" style="8" customWidth="1"/>
    <col min="2055" max="2061" width="11.625" style="8" customWidth="1"/>
    <col min="2062" max="2304" width="9" style="8"/>
    <col min="2305" max="2305" width="10.5" style="8" customWidth="1"/>
    <col min="2306" max="2308" width="11.625" style="8" customWidth="1"/>
    <col min="2309" max="2309" width="14.75" style="8" customWidth="1"/>
    <col min="2310" max="2310" width="15" style="8" customWidth="1"/>
    <col min="2311" max="2317" width="11.625" style="8" customWidth="1"/>
    <col min="2318" max="2560" width="9" style="8"/>
    <col min="2561" max="2561" width="10.5" style="8" customWidth="1"/>
    <col min="2562" max="2564" width="11.625" style="8" customWidth="1"/>
    <col min="2565" max="2565" width="14.75" style="8" customWidth="1"/>
    <col min="2566" max="2566" width="15" style="8" customWidth="1"/>
    <col min="2567" max="2573" width="11.625" style="8" customWidth="1"/>
    <col min="2574" max="2816" width="9" style="8"/>
    <col min="2817" max="2817" width="10.5" style="8" customWidth="1"/>
    <col min="2818" max="2820" width="11.625" style="8" customWidth="1"/>
    <col min="2821" max="2821" width="14.75" style="8" customWidth="1"/>
    <col min="2822" max="2822" width="15" style="8" customWidth="1"/>
    <col min="2823" max="2829" width="11.625" style="8" customWidth="1"/>
    <col min="2830" max="3072" width="9" style="8"/>
    <col min="3073" max="3073" width="10.5" style="8" customWidth="1"/>
    <col min="3074" max="3076" width="11.625" style="8" customWidth="1"/>
    <col min="3077" max="3077" width="14.75" style="8" customWidth="1"/>
    <col min="3078" max="3078" width="15" style="8" customWidth="1"/>
    <col min="3079" max="3085" width="11.625" style="8" customWidth="1"/>
    <col min="3086" max="3328" width="9" style="8"/>
    <col min="3329" max="3329" width="10.5" style="8" customWidth="1"/>
    <col min="3330" max="3332" width="11.625" style="8" customWidth="1"/>
    <col min="3333" max="3333" width="14.75" style="8" customWidth="1"/>
    <col min="3334" max="3334" width="15" style="8" customWidth="1"/>
    <col min="3335" max="3341" width="11.625" style="8" customWidth="1"/>
    <col min="3342" max="3584" width="9" style="8"/>
    <col min="3585" max="3585" width="10.5" style="8" customWidth="1"/>
    <col min="3586" max="3588" width="11.625" style="8" customWidth="1"/>
    <col min="3589" max="3589" width="14.75" style="8" customWidth="1"/>
    <col min="3590" max="3590" width="15" style="8" customWidth="1"/>
    <col min="3591" max="3597" width="11.625" style="8" customWidth="1"/>
    <col min="3598" max="3840" width="9" style="8"/>
    <col min="3841" max="3841" width="10.5" style="8" customWidth="1"/>
    <col min="3842" max="3844" width="11.625" style="8" customWidth="1"/>
    <col min="3845" max="3845" width="14.75" style="8" customWidth="1"/>
    <col min="3846" max="3846" width="15" style="8" customWidth="1"/>
    <col min="3847" max="3853" width="11.625" style="8" customWidth="1"/>
    <col min="3854" max="4096" width="9" style="8"/>
    <col min="4097" max="4097" width="10.5" style="8" customWidth="1"/>
    <col min="4098" max="4100" width="11.625" style="8" customWidth="1"/>
    <col min="4101" max="4101" width="14.75" style="8" customWidth="1"/>
    <col min="4102" max="4102" width="15" style="8" customWidth="1"/>
    <col min="4103" max="4109" width="11.625" style="8" customWidth="1"/>
    <col min="4110" max="4352" width="9" style="8"/>
    <col min="4353" max="4353" width="10.5" style="8" customWidth="1"/>
    <col min="4354" max="4356" width="11.625" style="8" customWidth="1"/>
    <col min="4357" max="4357" width="14.75" style="8" customWidth="1"/>
    <col min="4358" max="4358" width="15" style="8" customWidth="1"/>
    <col min="4359" max="4365" width="11.625" style="8" customWidth="1"/>
    <col min="4366" max="4608" width="9" style="8"/>
    <col min="4609" max="4609" width="10.5" style="8" customWidth="1"/>
    <col min="4610" max="4612" width="11.625" style="8" customWidth="1"/>
    <col min="4613" max="4613" width="14.75" style="8" customWidth="1"/>
    <col min="4614" max="4614" width="15" style="8" customWidth="1"/>
    <col min="4615" max="4621" width="11.625" style="8" customWidth="1"/>
    <col min="4622" max="4864" width="9" style="8"/>
    <col min="4865" max="4865" width="10.5" style="8" customWidth="1"/>
    <col min="4866" max="4868" width="11.625" style="8" customWidth="1"/>
    <col min="4869" max="4869" width="14.75" style="8" customWidth="1"/>
    <col min="4870" max="4870" width="15" style="8" customWidth="1"/>
    <col min="4871" max="4877" width="11.625" style="8" customWidth="1"/>
    <col min="4878" max="5120" width="9" style="8"/>
    <col min="5121" max="5121" width="10.5" style="8" customWidth="1"/>
    <col min="5122" max="5124" width="11.625" style="8" customWidth="1"/>
    <col min="5125" max="5125" width="14.75" style="8" customWidth="1"/>
    <col min="5126" max="5126" width="15" style="8" customWidth="1"/>
    <col min="5127" max="5133" width="11.625" style="8" customWidth="1"/>
    <col min="5134" max="5376" width="9" style="8"/>
    <col min="5377" max="5377" width="10.5" style="8" customWidth="1"/>
    <col min="5378" max="5380" width="11.625" style="8" customWidth="1"/>
    <col min="5381" max="5381" width="14.75" style="8" customWidth="1"/>
    <col min="5382" max="5382" width="15" style="8" customWidth="1"/>
    <col min="5383" max="5389" width="11.625" style="8" customWidth="1"/>
    <col min="5390" max="5632" width="9" style="8"/>
    <col min="5633" max="5633" width="10.5" style="8" customWidth="1"/>
    <col min="5634" max="5636" width="11.625" style="8" customWidth="1"/>
    <col min="5637" max="5637" width="14.75" style="8" customWidth="1"/>
    <col min="5638" max="5638" width="15" style="8" customWidth="1"/>
    <col min="5639" max="5645" width="11.625" style="8" customWidth="1"/>
    <col min="5646" max="5888" width="9" style="8"/>
    <col min="5889" max="5889" width="10.5" style="8" customWidth="1"/>
    <col min="5890" max="5892" width="11.625" style="8" customWidth="1"/>
    <col min="5893" max="5893" width="14.75" style="8" customWidth="1"/>
    <col min="5894" max="5894" width="15" style="8" customWidth="1"/>
    <col min="5895" max="5901" width="11.625" style="8" customWidth="1"/>
    <col min="5902" max="6144" width="9" style="8"/>
    <col min="6145" max="6145" width="10.5" style="8" customWidth="1"/>
    <col min="6146" max="6148" width="11.625" style="8" customWidth="1"/>
    <col min="6149" max="6149" width="14.75" style="8" customWidth="1"/>
    <col min="6150" max="6150" width="15" style="8" customWidth="1"/>
    <col min="6151" max="6157" width="11.625" style="8" customWidth="1"/>
    <col min="6158" max="6400" width="9" style="8"/>
    <col min="6401" max="6401" width="10.5" style="8" customWidth="1"/>
    <col min="6402" max="6404" width="11.625" style="8" customWidth="1"/>
    <col min="6405" max="6405" width="14.75" style="8" customWidth="1"/>
    <col min="6406" max="6406" width="15" style="8" customWidth="1"/>
    <col min="6407" max="6413" width="11.625" style="8" customWidth="1"/>
    <col min="6414" max="6656" width="9" style="8"/>
    <col min="6657" max="6657" width="10.5" style="8" customWidth="1"/>
    <col min="6658" max="6660" width="11.625" style="8" customWidth="1"/>
    <col min="6661" max="6661" width="14.75" style="8" customWidth="1"/>
    <col min="6662" max="6662" width="15" style="8" customWidth="1"/>
    <col min="6663" max="6669" width="11.625" style="8" customWidth="1"/>
    <col min="6670" max="6912" width="9" style="8"/>
    <col min="6913" max="6913" width="10.5" style="8" customWidth="1"/>
    <col min="6914" max="6916" width="11.625" style="8" customWidth="1"/>
    <col min="6917" max="6917" width="14.75" style="8" customWidth="1"/>
    <col min="6918" max="6918" width="15" style="8" customWidth="1"/>
    <col min="6919" max="6925" width="11.625" style="8" customWidth="1"/>
    <col min="6926" max="7168" width="9" style="8"/>
    <col min="7169" max="7169" width="10.5" style="8" customWidth="1"/>
    <col min="7170" max="7172" width="11.625" style="8" customWidth="1"/>
    <col min="7173" max="7173" width="14.75" style="8" customWidth="1"/>
    <col min="7174" max="7174" width="15" style="8" customWidth="1"/>
    <col min="7175" max="7181" width="11.625" style="8" customWidth="1"/>
    <col min="7182" max="7424" width="9" style="8"/>
    <col min="7425" max="7425" width="10.5" style="8" customWidth="1"/>
    <col min="7426" max="7428" width="11.625" style="8" customWidth="1"/>
    <col min="7429" max="7429" width="14.75" style="8" customWidth="1"/>
    <col min="7430" max="7430" width="15" style="8" customWidth="1"/>
    <col min="7431" max="7437" width="11.625" style="8" customWidth="1"/>
    <col min="7438" max="7680" width="9" style="8"/>
    <col min="7681" max="7681" width="10.5" style="8" customWidth="1"/>
    <col min="7682" max="7684" width="11.625" style="8" customWidth="1"/>
    <col min="7685" max="7685" width="14.75" style="8" customWidth="1"/>
    <col min="7686" max="7686" width="15" style="8" customWidth="1"/>
    <col min="7687" max="7693" width="11.625" style="8" customWidth="1"/>
    <col min="7694" max="7936" width="9" style="8"/>
    <col min="7937" max="7937" width="10.5" style="8" customWidth="1"/>
    <col min="7938" max="7940" width="11.625" style="8" customWidth="1"/>
    <col min="7941" max="7941" width="14.75" style="8" customWidth="1"/>
    <col min="7942" max="7942" width="15" style="8" customWidth="1"/>
    <col min="7943" max="7949" width="11.625" style="8" customWidth="1"/>
    <col min="7950" max="8192" width="9" style="8"/>
    <col min="8193" max="8193" width="10.5" style="8" customWidth="1"/>
    <col min="8194" max="8196" width="11.625" style="8" customWidth="1"/>
    <col min="8197" max="8197" width="14.75" style="8" customWidth="1"/>
    <col min="8198" max="8198" width="15" style="8" customWidth="1"/>
    <col min="8199" max="8205" width="11.625" style="8" customWidth="1"/>
    <col min="8206" max="8448" width="9" style="8"/>
    <col min="8449" max="8449" width="10.5" style="8" customWidth="1"/>
    <col min="8450" max="8452" width="11.625" style="8" customWidth="1"/>
    <col min="8453" max="8453" width="14.75" style="8" customWidth="1"/>
    <col min="8454" max="8454" width="15" style="8" customWidth="1"/>
    <col min="8455" max="8461" width="11.625" style="8" customWidth="1"/>
    <col min="8462" max="8704" width="9" style="8"/>
    <col min="8705" max="8705" width="10.5" style="8" customWidth="1"/>
    <col min="8706" max="8708" width="11.625" style="8" customWidth="1"/>
    <col min="8709" max="8709" width="14.75" style="8" customWidth="1"/>
    <col min="8710" max="8710" width="15" style="8" customWidth="1"/>
    <col min="8711" max="8717" width="11.625" style="8" customWidth="1"/>
    <col min="8718" max="8960" width="9" style="8"/>
    <col min="8961" max="8961" width="10.5" style="8" customWidth="1"/>
    <col min="8962" max="8964" width="11.625" style="8" customWidth="1"/>
    <col min="8965" max="8965" width="14.75" style="8" customWidth="1"/>
    <col min="8966" max="8966" width="15" style="8" customWidth="1"/>
    <col min="8967" max="8973" width="11.625" style="8" customWidth="1"/>
    <col min="8974" max="9216" width="9" style="8"/>
    <col min="9217" max="9217" width="10.5" style="8" customWidth="1"/>
    <col min="9218" max="9220" width="11.625" style="8" customWidth="1"/>
    <col min="9221" max="9221" width="14.75" style="8" customWidth="1"/>
    <col min="9222" max="9222" width="15" style="8" customWidth="1"/>
    <col min="9223" max="9229" width="11.625" style="8" customWidth="1"/>
    <col min="9230" max="9472" width="9" style="8"/>
    <col min="9473" max="9473" width="10.5" style="8" customWidth="1"/>
    <col min="9474" max="9476" width="11.625" style="8" customWidth="1"/>
    <col min="9477" max="9477" width="14.75" style="8" customWidth="1"/>
    <col min="9478" max="9478" width="15" style="8" customWidth="1"/>
    <col min="9479" max="9485" width="11.625" style="8" customWidth="1"/>
    <col min="9486" max="9728" width="9" style="8"/>
    <col min="9729" max="9729" width="10.5" style="8" customWidth="1"/>
    <col min="9730" max="9732" width="11.625" style="8" customWidth="1"/>
    <col min="9733" max="9733" width="14.75" style="8" customWidth="1"/>
    <col min="9734" max="9734" width="15" style="8" customWidth="1"/>
    <col min="9735" max="9741" width="11.625" style="8" customWidth="1"/>
    <col min="9742" max="9984" width="9" style="8"/>
    <col min="9985" max="9985" width="10.5" style="8" customWidth="1"/>
    <col min="9986" max="9988" width="11.625" style="8" customWidth="1"/>
    <col min="9989" max="9989" width="14.75" style="8" customWidth="1"/>
    <col min="9990" max="9990" width="15" style="8" customWidth="1"/>
    <col min="9991" max="9997" width="11.625" style="8" customWidth="1"/>
    <col min="9998" max="10240" width="9" style="8"/>
    <col min="10241" max="10241" width="10.5" style="8" customWidth="1"/>
    <col min="10242" max="10244" width="11.625" style="8" customWidth="1"/>
    <col min="10245" max="10245" width="14.75" style="8" customWidth="1"/>
    <col min="10246" max="10246" width="15" style="8" customWidth="1"/>
    <col min="10247" max="10253" width="11.625" style="8" customWidth="1"/>
    <col min="10254" max="10496" width="9" style="8"/>
    <col min="10497" max="10497" width="10.5" style="8" customWidth="1"/>
    <col min="10498" max="10500" width="11.625" style="8" customWidth="1"/>
    <col min="10501" max="10501" width="14.75" style="8" customWidth="1"/>
    <col min="10502" max="10502" width="15" style="8" customWidth="1"/>
    <col min="10503" max="10509" width="11.625" style="8" customWidth="1"/>
    <col min="10510" max="10752" width="9" style="8"/>
    <col min="10753" max="10753" width="10.5" style="8" customWidth="1"/>
    <col min="10754" max="10756" width="11.625" style="8" customWidth="1"/>
    <col min="10757" max="10757" width="14.75" style="8" customWidth="1"/>
    <col min="10758" max="10758" width="15" style="8" customWidth="1"/>
    <col min="10759" max="10765" width="11.625" style="8" customWidth="1"/>
    <col min="10766" max="11008" width="9" style="8"/>
    <col min="11009" max="11009" width="10.5" style="8" customWidth="1"/>
    <col min="11010" max="11012" width="11.625" style="8" customWidth="1"/>
    <col min="11013" max="11013" width="14.75" style="8" customWidth="1"/>
    <col min="11014" max="11014" width="15" style="8" customWidth="1"/>
    <col min="11015" max="11021" width="11.625" style="8" customWidth="1"/>
    <col min="11022" max="11264" width="9" style="8"/>
    <col min="11265" max="11265" width="10.5" style="8" customWidth="1"/>
    <col min="11266" max="11268" width="11.625" style="8" customWidth="1"/>
    <col min="11269" max="11269" width="14.75" style="8" customWidth="1"/>
    <col min="11270" max="11270" width="15" style="8" customWidth="1"/>
    <col min="11271" max="11277" width="11.625" style="8" customWidth="1"/>
    <col min="11278" max="11520" width="9" style="8"/>
    <col min="11521" max="11521" width="10.5" style="8" customWidth="1"/>
    <col min="11522" max="11524" width="11.625" style="8" customWidth="1"/>
    <col min="11525" max="11525" width="14.75" style="8" customWidth="1"/>
    <col min="11526" max="11526" width="15" style="8" customWidth="1"/>
    <col min="11527" max="11533" width="11.625" style="8" customWidth="1"/>
    <col min="11534" max="11776" width="9" style="8"/>
    <col min="11777" max="11777" width="10.5" style="8" customWidth="1"/>
    <col min="11778" max="11780" width="11.625" style="8" customWidth="1"/>
    <col min="11781" max="11781" width="14.75" style="8" customWidth="1"/>
    <col min="11782" max="11782" width="15" style="8" customWidth="1"/>
    <col min="11783" max="11789" width="11.625" style="8" customWidth="1"/>
    <col min="11790" max="12032" width="9" style="8"/>
    <col min="12033" max="12033" width="10.5" style="8" customWidth="1"/>
    <col min="12034" max="12036" width="11.625" style="8" customWidth="1"/>
    <col min="12037" max="12037" width="14.75" style="8" customWidth="1"/>
    <col min="12038" max="12038" width="15" style="8" customWidth="1"/>
    <col min="12039" max="12045" width="11.625" style="8" customWidth="1"/>
    <col min="12046" max="12288" width="9" style="8"/>
    <col min="12289" max="12289" width="10.5" style="8" customWidth="1"/>
    <col min="12290" max="12292" width="11.625" style="8" customWidth="1"/>
    <col min="12293" max="12293" width="14.75" style="8" customWidth="1"/>
    <col min="12294" max="12294" width="15" style="8" customWidth="1"/>
    <col min="12295" max="12301" width="11.625" style="8" customWidth="1"/>
    <col min="12302" max="12544" width="9" style="8"/>
    <col min="12545" max="12545" width="10.5" style="8" customWidth="1"/>
    <col min="12546" max="12548" width="11.625" style="8" customWidth="1"/>
    <col min="12549" max="12549" width="14.75" style="8" customWidth="1"/>
    <col min="12550" max="12550" width="15" style="8" customWidth="1"/>
    <col min="12551" max="12557" width="11.625" style="8" customWidth="1"/>
    <col min="12558" max="12800" width="9" style="8"/>
    <col min="12801" max="12801" width="10.5" style="8" customWidth="1"/>
    <col min="12802" max="12804" width="11.625" style="8" customWidth="1"/>
    <col min="12805" max="12805" width="14.75" style="8" customWidth="1"/>
    <col min="12806" max="12806" width="15" style="8" customWidth="1"/>
    <col min="12807" max="12813" width="11.625" style="8" customWidth="1"/>
    <col min="12814" max="13056" width="9" style="8"/>
    <col min="13057" max="13057" width="10.5" style="8" customWidth="1"/>
    <col min="13058" max="13060" width="11.625" style="8" customWidth="1"/>
    <col min="13061" max="13061" width="14.75" style="8" customWidth="1"/>
    <col min="13062" max="13062" width="15" style="8" customWidth="1"/>
    <col min="13063" max="13069" width="11.625" style="8" customWidth="1"/>
    <col min="13070" max="13312" width="9" style="8"/>
    <col min="13313" max="13313" width="10.5" style="8" customWidth="1"/>
    <col min="13314" max="13316" width="11.625" style="8" customWidth="1"/>
    <col min="13317" max="13317" width="14.75" style="8" customWidth="1"/>
    <col min="13318" max="13318" width="15" style="8" customWidth="1"/>
    <col min="13319" max="13325" width="11.625" style="8" customWidth="1"/>
    <col min="13326" max="13568" width="9" style="8"/>
    <col min="13569" max="13569" width="10.5" style="8" customWidth="1"/>
    <col min="13570" max="13572" width="11.625" style="8" customWidth="1"/>
    <col min="13573" max="13573" width="14.75" style="8" customWidth="1"/>
    <col min="13574" max="13574" width="15" style="8" customWidth="1"/>
    <col min="13575" max="13581" width="11.625" style="8" customWidth="1"/>
    <col min="13582" max="13824" width="9" style="8"/>
    <col min="13825" max="13825" width="10.5" style="8" customWidth="1"/>
    <col min="13826" max="13828" width="11.625" style="8" customWidth="1"/>
    <col min="13829" max="13829" width="14.75" style="8" customWidth="1"/>
    <col min="13830" max="13830" width="15" style="8" customWidth="1"/>
    <col min="13831" max="13837" width="11.625" style="8" customWidth="1"/>
    <col min="13838" max="14080" width="9" style="8"/>
    <col min="14081" max="14081" width="10.5" style="8" customWidth="1"/>
    <col min="14082" max="14084" width="11.625" style="8" customWidth="1"/>
    <col min="14085" max="14085" width="14.75" style="8" customWidth="1"/>
    <col min="14086" max="14086" width="15" style="8" customWidth="1"/>
    <col min="14087" max="14093" width="11.625" style="8" customWidth="1"/>
    <col min="14094" max="14336" width="9" style="8"/>
    <col min="14337" max="14337" width="10.5" style="8" customWidth="1"/>
    <col min="14338" max="14340" width="11.625" style="8" customWidth="1"/>
    <col min="14341" max="14341" width="14.75" style="8" customWidth="1"/>
    <col min="14342" max="14342" width="15" style="8" customWidth="1"/>
    <col min="14343" max="14349" width="11.625" style="8" customWidth="1"/>
    <col min="14350" max="14592" width="9" style="8"/>
    <col min="14593" max="14593" width="10.5" style="8" customWidth="1"/>
    <col min="14594" max="14596" width="11.625" style="8" customWidth="1"/>
    <col min="14597" max="14597" width="14.75" style="8" customWidth="1"/>
    <col min="14598" max="14598" width="15" style="8" customWidth="1"/>
    <col min="14599" max="14605" width="11.625" style="8" customWidth="1"/>
    <col min="14606" max="14848" width="9" style="8"/>
    <col min="14849" max="14849" width="10.5" style="8" customWidth="1"/>
    <col min="14850" max="14852" width="11.625" style="8" customWidth="1"/>
    <col min="14853" max="14853" width="14.75" style="8" customWidth="1"/>
    <col min="14854" max="14854" width="15" style="8" customWidth="1"/>
    <col min="14855" max="14861" width="11.625" style="8" customWidth="1"/>
    <col min="14862" max="15104" width="9" style="8"/>
    <col min="15105" max="15105" width="10.5" style="8" customWidth="1"/>
    <col min="15106" max="15108" width="11.625" style="8" customWidth="1"/>
    <col min="15109" max="15109" width="14.75" style="8" customWidth="1"/>
    <col min="15110" max="15110" width="15" style="8" customWidth="1"/>
    <col min="15111" max="15117" width="11.625" style="8" customWidth="1"/>
    <col min="15118" max="15360" width="9" style="8"/>
    <col min="15361" max="15361" width="10.5" style="8" customWidth="1"/>
    <col min="15362" max="15364" width="11.625" style="8" customWidth="1"/>
    <col min="15365" max="15365" width="14.75" style="8" customWidth="1"/>
    <col min="15366" max="15366" width="15" style="8" customWidth="1"/>
    <col min="15367" max="15373" width="11.625" style="8" customWidth="1"/>
    <col min="15374" max="15616" width="9" style="8"/>
    <col min="15617" max="15617" width="10.5" style="8" customWidth="1"/>
    <col min="15618" max="15620" width="11.625" style="8" customWidth="1"/>
    <col min="15621" max="15621" width="14.75" style="8" customWidth="1"/>
    <col min="15622" max="15622" width="15" style="8" customWidth="1"/>
    <col min="15623" max="15629" width="11.625" style="8" customWidth="1"/>
    <col min="15630" max="15872" width="9" style="8"/>
    <col min="15873" max="15873" width="10.5" style="8" customWidth="1"/>
    <col min="15874" max="15876" width="11.625" style="8" customWidth="1"/>
    <col min="15877" max="15877" width="14.75" style="8" customWidth="1"/>
    <col min="15878" max="15878" width="15" style="8" customWidth="1"/>
    <col min="15879" max="15885" width="11.625" style="8" customWidth="1"/>
    <col min="15886" max="16128" width="9" style="8"/>
    <col min="16129" max="16129" width="10.5" style="8" customWidth="1"/>
    <col min="16130" max="16132" width="11.625" style="8" customWidth="1"/>
    <col min="16133" max="16133" width="14.75" style="8" customWidth="1"/>
    <col min="16134" max="16134" width="15" style="8" customWidth="1"/>
    <col min="16135" max="16141" width="11.625" style="8" customWidth="1"/>
    <col min="16142" max="16384" width="9" style="8"/>
  </cols>
  <sheetData>
    <row r="1" spans="1:28" ht="8.4499999999999993" customHeight="1"/>
    <row r="2" spans="1:28" ht="28.7" customHeight="1">
      <c r="A2" s="760" t="s">
        <v>668</v>
      </c>
      <c r="B2" s="760"/>
      <c r="C2" s="760"/>
      <c r="D2" s="760"/>
      <c r="E2" s="760"/>
      <c r="F2" s="760"/>
      <c r="G2" s="14"/>
      <c r="N2" s="15"/>
      <c r="O2" s="15"/>
      <c r="P2" s="15"/>
      <c r="Q2" s="15"/>
      <c r="R2" s="15"/>
      <c r="S2" s="15"/>
      <c r="T2" s="16"/>
      <c r="U2" s="16"/>
      <c r="V2" s="16"/>
      <c r="W2" s="16"/>
      <c r="X2" s="16"/>
      <c r="Y2" s="16"/>
      <c r="Z2" s="16"/>
    </row>
    <row r="3" spans="1:28" ht="20.25" customHeight="1">
      <c r="A3" s="17"/>
      <c r="B3" s="761"/>
      <c r="C3" s="761"/>
      <c r="D3" s="761"/>
      <c r="E3" s="761"/>
      <c r="F3" s="761"/>
      <c r="G3" s="17"/>
      <c r="H3" s="17"/>
      <c r="I3" s="17"/>
      <c r="J3" s="18"/>
      <c r="L3" s="762" t="s">
        <v>539</v>
      </c>
      <c r="M3" s="762"/>
      <c r="S3" s="19"/>
      <c r="T3" s="20"/>
      <c r="U3" s="20"/>
      <c r="V3" s="20"/>
      <c r="W3" s="20"/>
      <c r="X3" s="20"/>
      <c r="Y3" s="20"/>
      <c r="Z3" s="20"/>
      <c r="AA3" s="20"/>
      <c r="AB3" s="20"/>
    </row>
    <row r="4" spans="1:28" ht="28.7" customHeight="1">
      <c r="A4" s="21"/>
      <c r="B4" s="22"/>
      <c r="C4" s="22"/>
      <c r="D4" s="22"/>
      <c r="E4" s="22"/>
      <c r="F4" s="23" t="s">
        <v>222</v>
      </c>
      <c r="G4" s="24" t="s">
        <v>540</v>
      </c>
      <c r="H4" s="24" t="s">
        <v>541</v>
      </c>
      <c r="I4" s="24" t="s">
        <v>542</v>
      </c>
      <c r="J4" s="24" t="s">
        <v>543</v>
      </c>
      <c r="K4" s="24" t="s">
        <v>544</v>
      </c>
      <c r="L4" s="763" t="s">
        <v>545</v>
      </c>
      <c r="M4" s="764"/>
      <c r="S4" s="19"/>
      <c r="T4" s="20"/>
      <c r="U4" s="20"/>
      <c r="V4" s="20"/>
      <c r="X4" s="20"/>
      <c r="Y4" s="20"/>
      <c r="Z4" s="20"/>
      <c r="AA4" s="20"/>
      <c r="AB4" s="20"/>
    </row>
    <row r="5" spans="1:28" ht="28.7" customHeight="1" thickBot="1">
      <c r="A5" s="765" t="s">
        <v>546</v>
      </c>
      <c r="B5" s="766"/>
      <c r="C5" s="766"/>
      <c r="D5" s="766"/>
      <c r="E5" s="25"/>
      <c r="F5" s="25"/>
      <c r="G5" s="26" t="s">
        <v>547</v>
      </c>
      <c r="H5" s="27" t="s">
        <v>548</v>
      </c>
      <c r="I5" s="27" t="s">
        <v>549</v>
      </c>
      <c r="J5" s="27" t="s">
        <v>550</v>
      </c>
      <c r="K5" s="26" t="s">
        <v>551</v>
      </c>
      <c r="L5" s="27" t="s">
        <v>552</v>
      </c>
      <c r="M5" s="27" t="s">
        <v>553</v>
      </c>
      <c r="S5" s="19"/>
    </row>
    <row r="6" spans="1:28" ht="23.25" customHeight="1">
      <c r="A6" s="28" t="s">
        <v>554</v>
      </c>
      <c r="B6" s="778" t="s">
        <v>555</v>
      </c>
      <c r="C6" s="779"/>
      <c r="D6" s="779"/>
      <c r="E6" s="779"/>
      <c r="F6" s="29"/>
      <c r="G6" s="767">
        <v>3.2</v>
      </c>
      <c r="H6" s="767">
        <v>4.5999999999999996</v>
      </c>
      <c r="I6" s="767">
        <v>8.5</v>
      </c>
      <c r="J6" s="767">
        <v>16.5</v>
      </c>
      <c r="K6" s="767">
        <v>3.8</v>
      </c>
      <c r="L6" s="767">
        <v>4</v>
      </c>
      <c r="M6" s="770">
        <v>6</v>
      </c>
    </row>
    <row r="7" spans="1:28" ht="23.25" customHeight="1">
      <c r="A7" s="30"/>
      <c r="B7" s="773" t="s">
        <v>556</v>
      </c>
      <c r="C7" s="774"/>
      <c r="D7" s="774"/>
      <c r="E7" s="774"/>
      <c r="F7" s="33"/>
      <c r="G7" s="768"/>
      <c r="H7" s="768"/>
      <c r="I7" s="768"/>
      <c r="J7" s="768"/>
      <c r="K7" s="768"/>
      <c r="L7" s="768"/>
      <c r="M7" s="771"/>
      <c r="Q7" s="34"/>
      <c r="R7" s="20"/>
    </row>
    <row r="8" spans="1:28" ht="23.25" customHeight="1">
      <c r="A8" s="30"/>
      <c r="B8" s="773" t="s">
        <v>557</v>
      </c>
      <c r="C8" s="774"/>
      <c r="D8" s="774"/>
      <c r="E8" s="774"/>
      <c r="F8" s="33"/>
      <c r="G8" s="768"/>
      <c r="H8" s="768"/>
      <c r="I8" s="768"/>
      <c r="J8" s="768"/>
      <c r="K8" s="768"/>
      <c r="L8" s="768"/>
      <c r="M8" s="771"/>
      <c r="Q8" s="34"/>
      <c r="R8" s="20"/>
    </row>
    <row r="9" spans="1:28" ht="23.25" customHeight="1">
      <c r="A9" s="30"/>
      <c r="B9" s="775" t="s">
        <v>558</v>
      </c>
      <c r="C9" s="776"/>
      <c r="D9" s="776"/>
      <c r="E9" s="776"/>
      <c r="F9" s="777"/>
      <c r="G9" s="769"/>
      <c r="H9" s="769"/>
      <c r="I9" s="769"/>
      <c r="J9" s="769"/>
      <c r="K9" s="769"/>
      <c r="L9" s="769"/>
      <c r="M9" s="772"/>
      <c r="Q9" s="34"/>
      <c r="R9" s="34"/>
    </row>
    <row r="10" spans="1:28" ht="23.25" customHeight="1" thickBot="1">
      <c r="A10" s="30"/>
      <c r="B10" s="35" t="s">
        <v>559</v>
      </c>
      <c r="C10" s="36"/>
      <c r="D10" s="36"/>
      <c r="E10" s="36"/>
      <c r="F10" s="37"/>
      <c r="G10" s="783">
        <v>0.2</v>
      </c>
      <c r="H10" s="784"/>
      <c r="I10" s="784"/>
      <c r="J10" s="784"/>
      <c r="K10" s="784"/>
      <c r="L10" s="784"/>
      <c r="M10" s="785"/>
      <c r="Q10" s="34"/>
      <c r="R10" s="34"/>
    </row>
    <row r="11" spans="1:28" ht="23.25" customHeight="1">
      <c r="A11" s="30"/>
      <c r="B11" s="778" t="s">
        <v>560</v>
      </c>
      <c r="C11" s="779"/>
      <c r="D11" s="779"/>
      <c r="E11" s="779"/>
      <c r="F11" s="786"/>
      <c r="G11" s="767">
        <v>3.2</v>
      </c>
      <c r="H11" s="767">
        <v>4.5999999999999996</v>
      </c>
      <c r="I11" s="767">
        <v>8.5</v>
      </c>
      <c r="J11" s="767">
        <v>16.399999999999999</v>
      </c>
      <c r="K11" s="767">
        <v>3.8</v>
      </c>
      <c r="L11" s="767">
        <v>4</v>
      </c>
      <c r="M11" s="770">
        <v>6</v>
      </c>
      <c r="Q11" s="34"/>
      <c r="R11" s="34"/>
    </row>
    <row r="12" spans="1:28" ht="23.25" customHeight="1">
      <c r="A12" s="30"/>
      <c r="B12" s="775" t="s">
        <v>561</v>
      </c>
      <c r="C12" s="776"/>
      <c r="D12" s="776"/>
      <c r="E12" s="776"/>
      <c r="F12" s="38"/>
      <c r="G12" s="769"/>
      <c r="H12" s="769"/>
      <c r="I12" s="769"/>
      <c r="J12" s="769"/>
      <c r="K12" s="769"/>
      <c r="L12" s="769"/>
      <c r="M12" s="772"/>
      <c r="Q12" s="34"/>
    </row>
    <row r="13" spans="1:28" ht="23.25" customHeight="1" thickBot="1">
      <c r="A13" s="30"/>
      <c r="B13" s="35" t="s">
        <v>562</v>
      </c>
      <c r="C13" s="36"/>
      <c r="D13" s="36"/>
      <c r="E13" s="36"/>
      <c r="F13" s="37"/>
      <c r="G13" s="787">
        <v>0.2</v>
      </c>
      <c r="H13" s="788"/>
      <c r="I13" s="788"/>
      <c r="J13" s="788"/>
      <c r="K13" s="788"/>
      <c r="L13" s="788"/>
      <c r="M13" s="789"/>
      <c r="Q13" s="34"/>
    </row>
    <row r="14" spans="1:28" ht="23.25" customHeight="1">
      <c r="A14" s="30"/>
      <c r="B14" s="790" t="s">
        <v>563</v>
      </c>
      <c r="C14" s="791"/>
      <c r="D14" s="791"/>
      <c r="E14" s="39"/>
      <c r="F14" s="40"/>
      <c r="G14" s="41">
        <v>3.2</v>
      </c>
      <c r="H14" s="41">
        <v>5</v>
      </c>
      <c r="I14" s="41">
        <v>9</v>
      </c>
      <c r="J14" s="42">
        <v>18</v>
      </c>
      <c r="K14" s="41">
        <v>4</v>
      </c>
      <c r="L14" s="43">
        <v>3.2</v>
      </c>
      <c r="M14" s="44">
        <v>5</v>
      </c>
    </row>
    <row r="15" spans="1:28" ht="23.25" customHeight="1">
      <c r="A15" s="30"/>
      <c r="B15" s="45" t="s">
        <v>562</v>
      </c>
      <c r="C15" s="46"/>
      <c r="D15" s="46"/>
      <c r="E15" s="46"/>
      <c r="F15" s="47"/>
      <c r="G15" s="780">
        <v>0.2</v>
      </c>
      <c r="H15" s="781"/>
      <c r="I15" s="781"/>
      <c r="J15" s="781"/>
      <c r="K15" s="781"/>
      <c r="L15" s="781"/>
      <c r="M15" s="782"/>
    </row>
    <row r="16" spans="1:28" ht="23.25" customHeight="1" thickBot="1">
      <c r="A16" s="30"/>
      <c r="B16" s="792" t="s">
        <v>564</v>
      </c>
      <c r="C16" s="793"/>
      <c r="D16" s="48"/>
      <c r="E16" s="48"/>
      <c r="F16" s="49"/>
      <c r="G16" s="50">
        <v>0.35</v>
      </c>
      <c r="H16" s="50">
        <v>0.65</v>
      </c>
      <c r="I16" s="51">
        <v>1.4</v>
      </c>
      <c r="J16" s="52">
        <v>2.5</v>
      </c>
      <c r="K16" s="50">
        <v>0.55000000000000004</v>
      </c>
      <c r="L16" s="53">
        <v>0.35</v>
      </c>
      <c r="M16" s="54">
        <v>0.65</v>
      </c>
    </row>
    <row r="17" spans="1:14" ht="23.25" customHeight="1">
      <c r="A17" s="30"/>
      <c r="B17" s="790" t="s">
        <v>565</v>
      </c>
      <c r="C17" s="779"/>
      <c r="D17" s="39"/>
      <c r="E17" s="39"/>
      <c r="F17" s="40"/>
      <c r="G17" s="41">
        <v>3.2</v>
      </c>
      <c r="H17" s="41">
        <v>5</v>
      </c>
      <c r="I17" s="41">
        <v>10</v>
      </c>
      <c r="J17" s="42">
        <v>20</v>
      </c>
      <c r="K17" s="41">
        <v>5</v>
      </c>
      <c r="L17" s="43">
        <v>3.2</v>
      </c>
      <c r="M17" s="44">
        <v>5</v>
      </c>
    </row>
    <row r="18" spans="1:14" ht="23.25" customHeight="1">
      <c r="A18" s="30"/>
      <c r="B18" s="31" t="s">
        <v>559</v>
      </c>
      <c r="C18" s="46"/>
      <c r="D18" s="55"/>
      <c r="E18" s="46"/>
      <c r="F18" s="47"/>
      <c r="G18" s="780">
        <v>0.2</v>
      </c>
      <c r="H18" s="781"/>
      <c r="I18" s="781"/>
      <c r="J18" s="781"/>
      <c r="K18" s="781"/>
      <c r="L18" s="781"/>
      <c r="M18" s="782"/>
      <c r="N18" s="56"/>
    </row>
    <row r="19" spans="1:14" ht="23.25" customHeight="1" thickBot="1">
      <c r="A19" s="30"/>
      <c r="B19" s="797" t="s">
        <v>564</v>
      </c>
      <c r="C19" s="798"/>
      <c r="D19" s="798"/>
      <c r="E19" s="48"/>
      <c r="F19" s="49"/>
      <c r="G19" s="50">
        <v>0.35</v>
      </c>
      <c r="H19" s="50">
        <v>0.65</v>
      </c>
      <c r="I19" s="51">
        <v>1.4</v>
      </c>
      <c r="J19" s="52">
        <v>2.5</v>
      </c>
      <c r="K19" s="50">
        <v>0.55000000000000004</v>
      </c>
      <c r="L19" s="53">
        <v>0.35</v>
      </c>
      <c r="M19" s="54">
        <v>0.65</v>
      </c>
    </row>
    <row r="20" spans="1:14" ht="23.25" customHeight="1">
      <c r="A20" s="28" t="s">
        <v>566</v>
      </c>
      <c r="B20" s="790" t="s">
        <v>567</v>
      </c>
      <c r="C20" s="791"/>
      <c r="D20" s="791"/>
      <c r="E20" s="791"/>
      <c r="F20" s="791"/>
      <c r="G20" s="520">
        <v>3.2</v>
      </c>
      <c r="H20" s="520">
        <v>4.5999999999999996</v>
      </c>
      <c r="I20" s="520">
        <v>8.5</v>
      </c>
      <c r="J20" s="524">
        <v>16.5</v>
      </c>
      <c r="K20" s="520">
        <v>3.8</v>
      </c>
      <c r="L20" s="520">
        <v>4</v>
      </c>
      <c r="M20" s="525">
        <v>6</v>
      </c>
    </row>
    <row r="21" spans="1:14" ht="23.25" customHeight="1" thickBot="1">
      <c r="A21" s="57"/>
      <c r="B21" s="35" t="s">
        <v>559</v>
      </c>
      <c r="C21" s="36"/>
      <c r="D21" s="36"/>
      <c r="E21" s="36"/>
      <c r="F21" s="37"/>
      <c r="G21" s="799">
        <v>0.2</v>
      </c>
      <c r="H21" s="800"/>
      <c r="I21" s="800"/>
      <c r="J21" s="800"/>
      <c r="K21" s="800"/>
      <c r="L21" s="800"/>
      <c r="M21" s="801"/>
    </row>
    <row r="22" spans="1:14" ht="23.25" customHeight="1">
      <c r="A22" s="30"/>
      <c r="B22" s="790" t="s">
        <v>568</v>
      </c>
      <c r="C22" s="791"/>
      <c r="D22" s="791"/>
      <c r="E22" s="791"/>
      <c r="F22" s="39"/>
      <c r="G22" s="520">
        <v>3.2</v>
      </c>
      <c r="H22" s="520">
        <v>4.5999999999999996</v>
      </c>
      <c r="I22" s="520">
        <v>8.4</v>
      </c>
      <c r="J22" s="524">
        <v>15</v>
      </c>
      <c r="K22" s="520">
        <v>3.8</v>
      </c>
      <c r="L22" s="520">
        <f>L20</f>
        <v>4</v>
      </c>
      <c r="M22" s="521">
        <v>6</v>
      </c>
    </row>
    <row r="23" spans="1:14" ht="23.25" customHeight="1" thickBot="1">
      <c r="A23" s="30"/>
      <c r="B23" s="58" t="s">
        <v>569</v>
      </c>
      <c r="C23" s="36"/>
      <c r="D23" s="36"/>
      <c r="E23" s="36"/>
      <c r="F23" s="37"/>
      <c r="G23" s="799">
        <v>0.2</v>
      </c>
      <c r="H23" s="800"/>
      <c r="I23" s="800"/>
      <c r="J23" s="800"/>
      <c r="K23" s="800"/>
      <c r="L23" s="800"/>
      <c r="M23" s="801"/>
      <c r="N23" s="56"/>
    </row>
    <row r="24" spans="1:14" ht="23.25" customHeight="1">
      <c r="A24" s="30"/>
      <c r="B24" s="790" t="s">
        <v>570</v>
      </c>
      <c r="C24" s="791"/>
      <c r="D24" s="791"/>
      <c r="E24" s="39"/>
      <c r="F24" s="39"/>
      <c r="G24" s="520">
        <v>3.2</v>
      </c>
      <c r="H24" s="526">
        <v>4.5999999999999996</v>
      </c>
      <c r="I24" s="527">
        <v>8</v>
      </c>
      <c r="J24" s="526">
        <v>14</v>
      </c>
      <c r="K24" s="527">
        <v>3.8</v>
      </c>
      <c r="L24" s="526">
        <v>4</v>
      </c>
      <c r="M24" s="525">
        <v>6</v>
      </c>
    </row>
    <row r="25" spans="1:14" ht="23.25" customHeight="1" thickBot="1">
      <c r="A25" s="59"/>
      <c r="B25" s="35" t="s">
        <v>559</v>
      </c>
      <c r="C25" s="36"/>
      <c r="D25" s="36"/>
      <c r="E25" s="36"/>
      <c r="F25" s="37"/>
      <c r="G25" s="528"/>
      <c r="H25" s="522"/>
      <c r="I25" s="522"/>
      <c r="J25" s="529">
        <v>0.2</v>
      </c>
      <c r="K25" s="522"/>
      <c r="L25" s="522"/>
      <c r="M25" s="523"/>
    </row>
    <row r="26" spans="1:14" ht="16.5" customHeight="1">
      <c r="A26" s="530" t="s">
        <v>669</v>
      </c>
      <c r="B26" s="90"/>
      <c r="C26" s="32"/>
      <c r="D26" s="32"/>
      <c r="E26" s="32"/>
      <c r="F26" s="32"/>
      <c r="G26" s="16"/>
      <c r="H26" s="16"/>
      <c r="I26" s="16"/>
      <c r="J26" s="16"/>
      <c r="K26" s="16"/>
      <c r="L26" s="16"/>
      <c r="M26" s="16"/>
    </row>
    <row r="27" spans="1:14" s="20" customFormat="1" ht="16.5" customHeight="1">
      <c r="M27" s="531"/>
    </row>
    <row r="28" spans="1:14" s="20" customFormat="1" ht="18" customHeight="1">
      <c r="A28" s="794" t="s">
        <v>571</v>
      </c>
      <c r="B28" s="795"/>
      <c r="C28" s="795"/>
      <c r="D28" s="796"/>
      <c r="G28" s="64" t="s">
        <v>670</v>
      </c>
    </row>
    <row r="29" spans="1:14" ht="18" customHeight="1">
      <c r="A29" s="60" t="s">
        <v>572</v>
      </c>
      <c r="B29" s="61" t="s">
        <v>573</v>
      </c>
      <c r="C29" s="62"/>
      <c r="D29" s="63"/>
      <c r="G29" s="66" t="s">
        <v>486</v>
      </c>
      <c r="H29" s="67" t="s">
        <v>576</v>
      </c>
      <c r="I29" s="67"/>
      <c r="J29" s="67"/>
      <c r="K29" s="67" t="s">
        <v>577</v>
      </c>
      <c r="L29" s="67"/>
      <c r="M29" s="67"/>
    </row>
    <row r="30" spans="1:14" ht="18" customHeight="1">
      <c r="A30" s="65" t="s">
        <v>574</v>
      </c>
      <c r="B30" s="61" t="s">
        <v>575</v>
      </c>
      <c r="C30" s="62"/>
      <c r="D30" s="63"/>
      <c r="G30" s="66" t="s">
        <v>487</v>
      </c>
      <c r="H30" s="67" t="s">
        <v>578</v>
      </c>
      <c r="I30" s="67"/>
      <c r="J30" s="67"/>
      <c r="K30" s="67" t="s">
        <v>579</v>
      </c>
      <c r="L30" s="67"/>
      <c r="M30" s="67"/>
    </row>
    <row r="31" spans="1:14" ht="19.5" customHeight="1">
      <c r="G31" s="66" t="s">
        <v>580</v>
      </c>
      <c r="H31" s="67" t="s">
        <v>581</v>
      </c>
      <c r="I31" s="67"/>
      <c r="J31" s="67"/>
      <c r="K31" s="67" t="s">
        <v>582</v>
      </c>
      <c r="L31" s="67"/>
      <c r="M31" s="67"/>
    </row>
    <row r="32" spans="1:14" ht="19.5" customHeight="1">
      <c r="G32" s="66" t="s">
        <v>489</v>
      </c>
      <c r="H32" s="67" t="s">
        <v>583</v>
      </c>
      <c r="I32" s="67"/>
      <c r="J32" s="67"/>
      <c r="K32" s="67" t="s">
        <v>584</v>
      </c>
      <c r="L32" s="67"/>
      <c r="M32" s="67"/>
    </row>
    <row r="33" spans="8:13" ht="7.5" customHeight="1"/>
    <row r="34" spans="8:13" ht="19.5" customHeight="1"/>
    <row r="35" spans="8:13" ht="19.5" customHeight="1">
      <c r="H35" s="20"/>
      <c r="J35" s="20"/>
      <c r="K35" s="20"/>
      <c r="L35" s="20"/>
      <c r="M35" s="20"/>
    </row>
    <row r="36" spans="8:13" ht="19.5" customHeight="1"/>
    <row r="37" spans="8:13" ht="19.5" customHeight="1"/>
    <row r="38" spans="8:13" ht="19.5" customHeight="1"/>
    <row r="39" spans="8:13" ht="19.5" customHeight="1"/>
    <row r="40" spans="8:13" ht="19.5" customHeight="1"/>
    <row r="41" spans="8:13" ht="19.5" customHeight="1"/>
    <row r="42" spans="8:13" ht="11.25" customHeight="1"/>
  </sheetData>
  <mergeCells count="39">
    <mergeCell ref="A28:D28"/>
    <mergeCell ref="B19:D19"/>
    <mergeCell ref="B20:F20"/>
    <mergeCell ref="G21:M21"/>
    <mergeCell ref="B22:E22"/>
    <mergeCell ref="G23:M23"/>
    <mergeCell ref="B24:D24"/>
    <mergeCell ref="G18:M18"/>
    <mergeCell ref="G10:M10"/>
    <mergeCell ref="B11:F11"/>
    <mergeCell ref="G11:G12"/>
    <mergeCell ref="H11:H12"/>
    <mergeCell ref="I11:I12"/>
    <mergeCell ref="J11:J12"/>
    <mergeCell ref="K11:K12"/>
    <mergeCell ref="L11:L12"/>
    <mergeCell ref="M11:M12"/>
    <mergeCell ref="B12:E12"/>
    <mergeCell ref="G13:M13"/>
    <mergeCell ref="B14:D14"/>
    <mergeCell ref="G15:M15"/>
    <mergeCell ref="B16:C16"/>
    <mergeCell ref="B17:C17"/>
    <mergeCell ref="K6:K9"/>
    <mergeCell ref="L6:L9"/>
    <mergeCell ref="M6:M9"/>
    <mergeCell ref="B7:E7"/>
    <mergeCell ref="B8:E8"/>
    <mergeCell ref="B9:F9"/>
    <mergeCell ref="B6:E6"/>
    <mergeCell ref="G6:G9"/>
    <mergeCell ref="H6:H9"/>
    <mergeCell ref="I6:I9"/>
    <mergeCell ref="J6:J9"/>
    <mergeCell ref="A2:F2"/>
    <mergeCell ref="B3:F3"/>
    <mergeCell ref="L3:M3"/>
    <mergeCell ref="L4:M4"/>
    <mergeCell ref="A5:D5"/>
  </mergeCells>
  <phoneticPr fontId="2"/>
  <printOptions horizontalCentered="1"/>
  <pageMargins left="0.59055118110236227" right="0.19685039370078741" top="0.35433070866141736" bottom="0" header="0.19685039370078741" footer="0.19685039370078741"/>
  <pageSetup paperSize="9" scale="85" orientation="landscape" r:id="rId1"/>
  <headerFooter>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42"/>
  <sheetViews>
    <sheetView tabSelected="1" view="pageBreakPreview" topLeftCell="A18" zoomScaleNormal="100" zoomScaleSheetLayoutView="100" workbookViewId="0">
      <selection activeCell="A40" sqref="A40"/>
    </sheetView>
  </sheetViews>
  <sheetFormatPr defaultColWidth="9" defaultRowHeight="17.25"/>
  <cols>
    <col min="1" max="2" width="4.75" style="533" customWidth="1"/>
    <col min="3" max="3" width="10.25" style="533" customWidth="1"/>
    <col min="4" max="4" width="3.125" style="533" customWidth="1"/>
    <col min="5" max="6" width="8.875" style="533" customWidth="1"/>
    <col min="7" max="7" width="3.125" style="533" customWidth="1"/>
    <col min="8" max="9" width="8.875" style="533" customWidth="1"/>
    <col min="10" max="10" width="3.125" style="533" customWidth="1"/>
    <col min="11" max="12" width="8.875" style="533" customWidth="1"/>
    <col min="13" max="13" width="3.125" style="533" customWidth="1"/>
    <col min="14" max="15" width="8.875" style="533" customWidth="1"/>
    <col min="16" max="16" width="3.125" style="533" customWidth="1"/>
    <col min="17" max="18" width="8.875" style="533" customWidth="1"/>
    <col min="19" max="19" width="3.125" style="533" customWidth="1"/>
    <col min="20" max="21" width="8.875" style="533" customWidth="1"/>
    <col min="22" max="16384" width="9" style="533"/>
  </cols>
  <sheetData>
    <row r="1" spans="1:29">
      <c r="A1" s="804" t="s">
        <v>420</v>
      </c>
      <c r="B1" s="804"/>
      <c r="C1" s="804"/>
      <c r="D1" s="804"/>
      <c r="E1" s="804"/>
      <c r="F1" s="804"/>
      <c r="G1" s="804"/>
      <c r="H1" s="804"/>
      <c r="I1" s="804"/>
      <c r="J1" s="804"/>
      <c r="K1" s="804"/>
      <c r="L1" s="804"/>
      <c r="M1" s="804"/>
      <c r="N1" s="804"/>
      <c r="O1" s="804"/>
      <c r="P1" s="804"/>
      <c r="Q1" s="804"/>
      <c r="R1" s="804"/>
      <c r="S1" s="804"/>
      <c r="T1" s="804"/>
      <c r="U1" s="804"/>
    </row>
    <row r="2" spans="1:29" ht="4.5" customHeight="1">
      <c r="A2" s="534"/>
    </row>
    <row r="3" spans="1:29" s="92" customFormat="1" ht="24.75" customHeight="1">
      <c r="A3" s="813" t="s">
        <v>0</v>
      </c>
      <c r="B3" s="814"/>
      <c r="C3" s="815"/>
      <c r="D3" s="815"/>
      <c r="E3" s="815"/>
      <c r="F3" s="816"/>
      <c r="G3" s="802" t="s">
        <v>1</v>
      </c>
      <c r="H3" s="803"/>
      <c r="I3" s="811"/>
      <c r="J3" s="811"/>
      <c r="K3" s="811"/>
      <c r="L3" s="812"/>
      <c r="M3" s="802" t="s">
        <v>199</v>
      </c>
      <c r="N3" s="803"/>
      <c r="O3" s="811"/>
      <c r="P3" s="811"/>
      <c r="Q3" s="811"/>
      <c r="R3" s="812"/>
      <c r="S3" s="493" t="s">
        <v>222</v>
      </c>
      <c r="T3" s="535"/>
      <c r="U3" s="536"/>
      <c r="V3" s="169"/>
      <c r="W3" s="169"/>
      <c r="X3" s="169"/>
      <c r="Y3" s="169"/>
      <c r="Z3" s="533"/>
      <c r="AA3" s="533"/>
      <c r="AB3" s="533"/>
      <c r="AC3" s="533"/>
    </row>
    <row r="4" spans="1:29" s="92" customFormat="1" ht="24.75" customHeight="1">
      <c r="A4" s="537"/>
      <c r="B4" s="538"/>
      <c r="C4" s="817"/>
      <c r="D4" s="817"/>
      <c r="E4" s="817"/>
      <c r="F4" s="818"/>
      <c r="G4" s="819" t="s">
        <v>2</v>
      </c>
      <c r="H4" s="820"/>
      <c r="I4" s="811"/>
      <c r="J4" s="811"/>
      <c r="K4" s="811"/>
      <c r="L4" s="812"/>
      <c r="M4" s="802" t="s">
        <v>3</v>
      </c>
      <c r="N4" s="803"/>
      <c r="O4" s="823">
        <f>P2岐阜!S4+P3瑞穂・本巣・山県!T4+P4羽島・各務原!T4+P5大垣・海津・揖斐!T4+P6不破・安八・養老!T4+P7美濃加茂・加茂!S4+P8美濃・関・郡上!S4+P9可児・多治見・土岐!S4+P10瑞浪・恵那・中津川!S4+P11下呂・高山・飛騨!S4</f>
        <v>0</v>
      </c>
      <c r="P4" s="823"/>
      <c r="Q4" s="823"/>
      <c r="R4" s="494" t="s">
        <v>4</v>
      </c>
      <c r="S4" s="824"/>
      <c r="T4" s="825"/>
      <c r="U4" s="826"/>
      <c r="V4" s="169"/>
      <c r="W4" s="169"/>
      <c r="X4" s="169"/>
      <c r="Y4" s="169"/>
      <c r="Z4" s="533"/>
      <c r="AA4" s="533"/>
      <c r="AB4" s="533"/>
      <c r="AC4" s="533"/>
    </row>
    <row r="5" spans="1:29" ht="24.95" customHeight="1">
      <c r="B5" s="822" t="s">
        <v>651</v>
      </c>
      <c r="C5" s="822"/>
      <c r="D5" s="822"/>
      <c r="E5" s="822"/>
      <c r="F5" s="822"/>
      <c r="G5" s="822"/>
      <c r="H5" s="822"/>
      <c r="I5" s="822"/>
      <c r="J5" s="822"/>
      <c r="K5" s="822"/>
      <c r="L5" s="822"/>
      <c r="M5" s="822"/>
      <c r="N5" s="822"/>
      <c r="O5" s="822"/>
      <c r="P5" s="822"/>
      <c r="Q5" s="822"/>
      <c r="R5" s="822"/>
      <c r="S5" s="822"/>
      <c r="T5" s="822"/>
      <c r="U5" s="822"/>
    </row>
    <row r="6" spans="1:29" ht="16.5" customHeight="1">
      <c r="A6" s="374" t="s">
        <v>225</v>
      </c>
      <c r="B6" s="808" t="s">
        <v>143</v>
      </c>
      <c r="C6" s="809"/>
      <c r="D6" s="375" t="s">
        <v>221</v>
      </c>
      <c r="E6" s="810" t="s">
        <v>144</v>
      </c>
      <c r="F6" s="809"/>
      <c r="G6" s="375" t="s">
        <v>221</v>
      </c>
      <c r="H6" s="810" t="s">
        <v>147</v>
      </c>
      <c r="I6" s="809"/>
      <c r="J6" s="375" t="s">
        <v>221</v>
      </c>
      <c r="K6" s="810" t="s">
        <v>145</v>
      </c>
      <c r="L6" s="809"/>
      <c r="M6" s="375" t="s">
        <v>221</v>
      </c>
      <c r="N6" s="810" t="s">
        <v>146</v>
      </c>
      <c r="O6" s="809"/>
      <c r="P6" s="375" t="s">
        <v>221</v>
      </c>
      <c r="Q6" s="810" t="s">
        <v>148</v>
      </c>
      <c r="R6" s="809"/>
      <c r="S6" s="375" t="s">
        <v>221</v>
      </c>
      <c r="T6" s="810" t="s">
        <v>149</v>
      </c>
      <c r="U6" s="809"/>
    </row>
    <row r="7" spans="1:29" ht="15" customHeight="1">
      <c r="A7" s="376">
        <v>2</v>
      </c>
      <c r="B7" s="539"/>
      <c r="C7" s="378" t="s">
        <v>226</v>
      </c>
      <c r="D7" s="344">
        <f>COUNTA(P2岐阜!E7:E41)</f>
        <v>31</v>
      </c>
      <c r="E7" s="345">
        <f>P2岐阜!E42</f>
        <v>46850</v>
      </c>
      <c r="F7" s="346">
        <f>P2岐阜!F42</f>
        <v>0</v>
      </c>
      <c r="G7" s="347">
        <f>COUNTA(P2岐阜!J7:J41)</f>
        <v>32</v>
      </c>
      <c r="H7" s="348">
        <f>P2岐阜!J42</f>
        <v>62250</v>
      </c>
      <c r="I7" s="346">
        <f>P2岐阜!K42</f>
        <v>0</v>
      </c>
      <c r="J7" s="347">
        <f>COUNTA(P2岐阜!O7:O41)</f>
        <v>0</v>
      </c>
      <c r="K7" s="348">
        <f>P2岐阜!O42</f>
        <v>0</v>
      </c>
      <c r="L7" s="349">
        <f>P2岐阜!P42</f>
        <v>0</v>
      </c>
      <c r="M7" s="347">
        <f>COUNTA(P2岐阜!T7:T8)</f>
        <v>0</v>
      </c>
      <c r="N7" s="348">
        <f>P2岐阜!T42</f>
        <v>0</v>
      </c>
      <c r="O7" s="348">
        <f>P2岐阜!U42</f>
        <v>0</v>
      </c>
      <c r="P7" s="347">
        <f>COUNTA(P2岐阜!Y7:Y26)</f>
        <v>8</v>
      </c>
      <c r="Q7" s="348">
        <f>P2岐阜!Y27</f>
        <v>4750</v>
      </c>
      <c r="R7" s="348">
        <f>P2岐阜!Z27</f>
        <v>0</v>
      </c>
      <c r="S7" s="347">
        <f>SUM(D7,G7,J7,M7,P7)</f>
        <v>71</v>
      </c>
      <c r="T7" s="348">
        <f>SUM(E7,H7,K7,N7,Q7)</f>
        <v>113850</v>
      </c>
      <c r="U7" s="349">
        <f>SUM(F7,I7,L7,O7,R7)</f>
        <v>0</v>
      </c>
    </row>
    <row r="8" spans="1:29" ht="15" customHeight="1">
      <c r="A8" s="379">
        <v>3</v>
      </c>
      <c r="B8" s="262"/>
      <c r="C8" s="380" t="s">
        <v>150</v>
      </c>
      <c r="D8" s="350">
        <f>COUNTA(P3瑞穂・本巣・山県!F7:F10)</f>
        <v>3</v>
      </c>
      <c r="E8" s="351">
        <f>P3瑞穂・本巣・山県!F11</f>
        <v>5950</v>
      </c>
      <c r="F8" s="352">
        <f>P3瑞穂・本巣・山県!G11</f>
        <v>0</v>
      </c>
      <c r="G8" s="353">
        <f>COUNTA(P3瑞穂・本巣・山県!K7:K10)</f>
        <v>2</v>
      </c>
      <c r="H8" s="351">
        <f>P3瑞穂・本巣・山県!K11</f>
        <v>5150</v>
      </c>
      <c r="I8" s="354">
        <f>P3瑞穂・本巣・山県!L11</f>
        <v>0</v>
      </c>
      <c r="J8" s="540"/>
      <c r="K8" s="351">
        <f>P3瑞穂・本巣・山県!P11</f>
        <v>0</v>
      </c>
      <c r="L8" s="354">
        <f>P3瑞穂・本巣・山県!Q11</f>
        <v>0</v>
      </c>
      <c r="M8" s="540"/>
      <c r="N8" s="351">
        <f>P3瑞穂・本巣・山県!U11</f>
        <v>0</v>
      </c>
      <c r="O8" s="351">
        <f>P3瑞穂・本巣・山県!V11</f>
        <v>0</v>
      </c>
      <c r="P8" s="353">
        <f>COUNTA(P3瑞穂・本巣・山県!Z7:Z10)</f>
        <v>1</v>
      </c>
      <c r="Q8" s="351">
        <f>P3瑞穂・本巣・山県!Z11</f>
        <v>450</v>
      </c>
      <c r="R8" s="351">
        <f>P3瑞穂・本巣・山県!AA11</f>
        <v>0</v>
      </c>
      <c r="S8" s="353">
        <f t="shared" ref="S8:S35" si="0">SUM(D8,G8,J8,M8,P8)</f>
        <v>6</v>
      </c>
      <c r="T8" s="351">
        <f t="shared" ref="T8:T35" si="1">SUM(E8,H8,K8,N8,Q8)</f>
        <v>11550</v>
      </c>
      <c r="U8" s="354">
        <f t="shared" ref="U8:U35" si="2">SUM(F8,I8,L8,O8,R8)</f>
        <v>0</v>
      </c>
    </row>
    <row r="9" spans="1:29" ht="15" customHeight="1">
      <c r="A9" s="379">
        <v>3</v>
      </c>
      <c r="B9" s="262"/>
      <c r="C9" s="380" t="s">
        <v>205</v>
      </c>
      <c r="D9" s="350">
        <f>COUNTA(P3瑞穂・本巣・山県!F14:F16)</f>
        <v>3</v>
      </c>
      <c r="E9" s="351">
        <f>P3瑞穂・本巣・山県!F17</f>
        <v>4400</v>
      </c>
      <c r="F9" s="354">
        <f>P3瑞穂・本巣・山県!G17</f>
        <v>0</v>
      </c>
      <c r="G9" s="353">
        <f>COUNTA(P3瑞穂・本巣・山県!K14:K16)</f>
        <v>2</v>
      </c>
      <c r="H9" s="351">
        <f>P3瑞穂・本巣・山県!K17</f>
        <v>3500</v>
      </c>
      <c r="I9" s="354">
        <f>P3瑞穂・本巣・山県!L17</f>
        <v>0</v>
      </c>
      <c r="J9" s="540"/>
      <c r="K9" s="351">
        <f>P3瑞穂・本巣・山県!P17</f>
        <v>0</v>
      </c>
      <c r="L9" s="354">
        <f>P3瑞穂・本巣・山県!Q17</f>
        <v>0</v>
      </c>
      <c r="M9" s="540"/>
      <c r="N9" s="351">
        <f>P3瑞穂・本巣・山県!U17</f>
        <v>0</v>
      </c>
      <c r="O9" s="351">
        <f>P3瑞穂・本巣・山県!V17</f>
        <v>0</v>
      </c>
      <c r="P9" s="540"/>
      <c r="Q9" s="351">
        <f>P3瑞穂・本巣・山県!Z17</f>
        <v>0</v>
      </c>
      <c r="R9" s="351">
        <f>P3瑞穂・本巣・山県!AA17</f>
        <v>0</v>
      </c>
      <c r="S9" s="353">
        <f t="shared" si="0"/>
        <v>5</v>
      </c>
      <c r="T9" s="351">
        <f t="shared" si="1"/>
        <v>7900</v>
      </c>
      <c r="U9" s="354">
        <f t="shared" si="2"/>
        <v>0</v>
      </c>
    </row>
    <row r="10" spans="1:29" ht="15" customHeight="1">
      <c r="A10" s="379">
        <v>3</v>
      </c>
      <c r="B10" s="262"/>
      <c r="C10" s="380" t="s">
        <v>227</v>
      </c>
      <c r="D10" s="350">
        <f>COUNTA(P3瑞穂・本巣・山県!F20:F22)</f>
        <v>2</v>
      </c>
      <c r="E10" s="351">
        <f>P3瑞穂・本巣・山県!F23</f>
        <v>2850</v>
      </c>
      <c r="F10" s="354">
        <f>P3瑞穂・本巣・山県!G23</f>
        <v>0</v>
      </c>
      <c r="G10" s="353">
        <f>COUNTA(P3瑞穂・本巣・山県!K20:K22)</f>
        <v>0</v>
      </c>
      <c r="H10" s="351">
        <f>P3瑞穂・本巣・山県!K23</f>
        <v>0</v>
      </c>
      <c r="I10" s="354">
        <f>P3瑞穂・本巣・山県!L23</f>
        <v>0</v>
      </c>
      <c r="J10" s="540"/>
      <c r="K10" s="351">
        <f>P3瑞穂・本巣・山県!P23</f>
        <v>0</v>
      </c>
      <c r="L10" s="354">
        <f>P3瑞穂・本巣・山県!Q23</f>
        <v>0</v>
      </c>
      <c r="M10" s="540"/>
      <c r="N10" s="351">
        <f>P3瑞穂・本巣・山県!U23</f>
        <v>0</v>
      </c>
      <c r="O10" s="351">
        <f>P3瑞穂・本巣・山県!V23</f>
        <v>0</v>
      </c>
      <c r="P10" s="353">
        <f>COUNTA(P3瑞穂・本巣・山県!Z20:Z22)</f>
        <v>1</v>
      </c>
      <c r="Q10" s="351">
        <f>P3瑞穂・本巣・山県!Z23</f>
        <v>400</v>
      </c>
      <c r="R10" s="351">
        <f>P3瑞穂・本巣・山県!AA23</f>
        <v>0</v>
      </c>
      <c r="S10" s="353">
        <f t="shared" si="0"/>
        <v>3</v>
      </c>
      <c r="T10" s="351">
        <f t="shared" si="1"/>
        <v>3250</v>
      </c>
      <c r="U10" s="354">
        <f t="shared" si="2"/>
        <v>0</v>
      </c>
    </row>
    <row r="11" spans="1:29" ht="15" customHeight="1">
      <c r="A11" s="379">
        <v>3</v>
      </c>
      <c r="B11" s="262"/>
      <c r="C11" s="380" t="s">
        <v>151</v>
      </c>
      <c r="D11" s="350">
        <f>COUNTA(P3瑞穂・本巣・山県!F26:F28)</f>
        <v>2</v>
      </c>
      <c r="E11" s="351">
        <f>P3瑞穂・本巣・山県!F29</f>
        <v>4100</v>
      </c>
      <c r="F11" s="354">
        <f>P3瑞穂・本巣・山県!G29</f>
        <v>0</v>
      </c>
      <c r="G11" s="353">
        <f>COUNTA(P3瑞穂・本巣・山県!K26:K28)</f>
        <v>2</v>
      </c>
      <c r="H11" s="351">
        <f>P3瑞穂・本巣・山県!K29</f>
        <v>4050</v>
      </c>
      <c r="I11" s="354">
        <f>P3瑞穂・本巣・山県!L29</f>
        <v>0</v>
      </c>
      <c r="J11" s="540"/>
      <c r="K11" s="351">
        <f>P3瑞穂・本巣・山県!P29</f>
        <v>0</v>
      </c>
      <c r="L11" s="354">
        <f>P3瑞穂・本巣・山県!Q29</f>
        <v>0</v>
      </c>
      <c r="M11" s="540"/>
      <c r="N11" s="351">
        <f>P3瑞穂・本巣・山県!U29</f>
        <v>0</v>
      </c>
      <c r="O11" s="351">
        <f>P3瑞穂・本巣・山県!V29</f>
        <v>0</v>
      </c>
      <c r="P11" s="353">
        <f>COUNTA(P3瑞穂・本巣・山県!Z26:Z28)</f>
        <v>1</v>
      </c>
      <c r="Q11" s="351">
        <f>P3瑞穂・本巣・山県!Z29</f>
        <v>100</v>
      </c>
      <c r="R11" s="351">
        <f>P3瑞穂・本巣・山県!AA29</f>
        <v>0</v>
      </c>
      <c r="S11" s="353">
        <f t="shared" si="0"/>
        <v>5</v>
      </c>
      <c r="T11" s="351">
        <f t="shared" si="1"/>
        <v>8250</v>
      </c>
      <c r="U11" s="354">
        <f t="shared" si="2"/>
        <v>0</v>
      </c>
    </row>
    <row r="12" spans="1:29" ht="15" customHeight="1">
      <c r="A12" s="379">
        <v>4</v>
      </c>
      <c r="B12" s="262"/>
      <c r="C12" s="380" t="s">
        <v>228</v>
      </c>
      <c r="D12" s="350">
        <f>COUNTA(P4羽島・各務原!F7:F12)</f>
        <v>6</v>
      </c>
      <c r="E12" s="351">
        <f>P4羽島・各務原!F13</f>
        <v>9100</v>
      </c>
      <c r="F12" s="354">
        <f>P4羽島・各務原!G13</f>
        <v>0</v>
      </c>
      <c r="G12" s="353">
        <f>COUNTA(P4羽島・各務原!K7:K12)</f>
        <v>3</v>
      </c>
      <c r="H12" s="351">
        <f>P4羽島・各務原!K13</f>
        <v>4650</v>
      </c>
      <c r="I12" s="354">
        <f>P4羽島・各務原!L13</f>
        <v>0</v>
      </c>
      <c r="J12" s="540"/>
      <c r="K12" s="351">
        <f>P4羽島・各務原!P13</f>
        <v>0</v>
      </c>
      <c r="L12" s="354">
        <f>P4羽島・各務原!Q13</f>
        <v>0</v>
      </c>
      <c r="M12" s="540"/>
      <c r="N12" s="351">
        <f>P4羽島・各務原!U13</f>
        <v>0</v>
      </c>
      <c r="O12" s="351">
        <f>P4羽島・各務原!V13</f>
        <v>0</v>
      </c>
      <c r="P12" s="353">
        <f>COUNTA(P4羽島・各務原!Z7:Z12)</f>
        <v>1</v>
      </c>
      <c r="Q12" s="351">
        <f>P4羽島・各務原!Z13</f>
        <v>600</v>
      </c>
      <c r="R12" s="351">
        <f>P4羽島・各務原!AA13</f>
        <v>0</v>
      </c>
      <c r="S12" s="353">
        <f t="shared" si="0"/>
        <v>10</v>
      </c>
      <c r="T12" s="351">
        <f t="shared" si="1"/>
        <v>14350</v>
      </c>
      <c r="U12" s="354">
        <f t="shared" si="2"/>
        <v>0</v>
      </c>
    </row>
    <row r="13" spans="1:29" ht="15" customHeight="1">
      <c r="A13" s="379">
        <v>4</v>
      </c>
      <c r="B13" s="262"/>
      <c r="C13" s="380" t="s">
        <v>229</v>
      </c>
      <c r="D13" s="350">
        <f>COUNTA(P4羽島・各務原!F16:F18)</f>
        <v>3</v>
      </c>
      <c r="E13" s="351">
        <f>P4羽島・各務原!F19</f>
        <v>5000</v>
      </c>
      <c r="F13" s="354">
        <f>P4羽島・各務原!G19</f>
        <v>0</v>
      </c>
      <c r="G13" s="353">
        <f>COUNTA(P4羽島・各務原!K18)</f>
        <v>1</v>
      </c>
      <c r="H13" s="351">
        <f>P4羽島・各務原!K19</f>
        <v>1600</v>
      </c>
      <c r="I13" s="354">
        <f>P4羽島・各務原!L19</f>
        <v>0</v>
      </c>
      <c r="J13" s="540"/>
      <c r="K13" s="351">
        <f>P4羽島・各務原!P19</f>
        <v>0</v>
      </c>
      <c r="L13" s="354">
        <f>P4羽島・各務原!Q19</f>
        <v>0</v>
      </c>
      <c r="M13" s="540"/>
      <c r="N13" s="351">
        <f>P4羽島・各務原!U19</f>
        <v>0</v>
      </c>
      <c r="O13" s="351">
        <f>P4羽島・各務原!V19</f>
        <v>0</v>
      </c>
      <c r="P13" s="353">
        <f>COUNTA(P4羽島・各務原!Z16:Z17)</f>
        <v>1</v>
      </c>
      <c r="Q13" s="351">
        <f>P4羽島・各務原!Z19</f>
        <v>900</v>
      </c>
      <c r="R13" s="351">
        <f>P4羽島・各務原!AA19</f>
        <v>0</v>
      </c>
      <c r="S13" s="353">
        <f t="shared" si="0"/>
        <v>5</v>
      </c>
      <c r="T13" s="351">
        <f t="shared" si="1"/>
        <v>7500</v>
      </c>
      <c r="U13" s="354">
        <f t="shared" si="2"/>
        <v>0</v>
      </c>
    </row>
    <row r="14" spans="1:29" ht="15" customHeight="1">
      <c r="A14" s="379">
        <v>4</v>
      </c>
      <c r="B14" s="262"/>
      <c r="C14" s="380" t="s">
        <v>230</v>
      </c>
      <c r="D14" s="350">
        <f>COUNTA(P4羽島・各務原!F22:F32)</f>
        <v>11</v>
      </c>
      <c r="E14" s="351">
        <f>P4羽島・各務原!F34</f>
        <v>20150</v>
      </c>
      <c r="F14" s="354">
        <f>P4羽島・各務原!G34</f>
        <v>0</v>
      </c>
      <c r="G14" s="353">
        <f>COUNTA(P4羽島・各務原!K22:K33)</f>
        <v>6</v>
      </c>
      <c r="H14" s="351">
        <f>P4羽島・各務原!K34</f>
        <v>11650</v>
      </c>
      <c r="I14" s="354">
        <f>P4羽島・各務原!L34</f>
        <v>0</v>
      </c>
      <c r="J14" s="353">
        <f>COUNTA(P4羽島・各務原!P22:P33)</f>
        <v>0</v>
      </c>
      <c r="K14" s="351">
        <f>P4羽島・各務原!P34</f>
        <v>0</v>
      </c>
      <c r="L14" s="354">
        <f>P4羽島・各務原!Q34</f>
        <v>0</v>
      </c>
      <c r="M14" s="353">
        <f>COUNTA(P4羽島・各務原!U22:U33)</f>
        <v>2</v>
      </c>
      <c r="N14" s="351">
        <f>P4羽島・各務原!U34</f>
        <v>650</v>
      </c>
      <c r="O14" s="351">
        <f>P4羽島・各務原!V34</f>
        <v>0</v>
      </c>
      <c r="P14" s="353">
        <f>COUNTA(P4羽島・各務原!Z22:Z33)</f>
        <v>3</v>
      </c>
      <c r="Q14" s="351">
        <f>P4羽島・各務原!Z34</f>
        <v>1050</v>
      </c>
      <c r="R14" s="351">
        <f>P4羽島・各務原!AA34</f>
        <v>0</v>
      </c>
      <c r="S14" s="353">
        <f t="shared" si="0"/>
        <v>22</v>
      </c>
      <c r="T14" s="351">
        <f t="shared" si="1"/>
        <v>33500</v>
      </c>
      <c r="U14" s="354">
        <f t="shared" si="2"/>
        <v>0</v>
      </c>
    </row>
    <row r="15" spans="1:29" ht="15" customHeight="1">
      <c r="A15" s="379">
        <v>5</v>
      </c>
      <c r="B15" s="262"/>
      <c r="C15" s="380" t="s">
        <v>231</v>
      </c>
      <c r="D15" s="350">
        <f>COUNTA(P5大垣・海津・揖斐!F7:F17)</f>
        <v>10</v>
      </c>
      <c r="E15" s="351">
        <f>P5大垣・海津・揖斐!F18</f>
        <v>25750</v>
      </c>
      <c r="F15" s="354">
        <f>P5大垣・海津・揖斐!G18</f>
        <v>0</v>
      </c>
      <c r="G15" s="353">
        <f>COUNTA(P5大垣・海津・揖斐!K7:K16)</f>
        <v>5</v>
      </c>
      <c r="H15" s="351">
        <f>P5大垣・海津・揖斐!K18</f>
        <v>9850</v>
      </c>
      <c r="I15" s="354">
        <f>P5大垣・海津・揖斐!L18</f>
        <v>0</v>
      </c>
      <c r="J15" s="353">
        <f>COUNTA(P5大垣・海津・揖斐!P7:P17)</f>
        <v>1</v>
      </c>
      <c r="K15" s="351">
        <f>P5大垣・海津・揖斐!P18</f>
        <v>1000</v>
      </c>
      <c r="L15" s="354">
        <f>P5大垣・海津・揖斐!Q18</f>
        <v>0</v>
      </c>
      <c r="M15" s="540"/>
      <c r="N15" s="351">
        <f>P5大垣・海津・揖斐!U18</f>
        <v>0</v>
      </c>
      <c r="O15" s="351">
        <f>P5大垣・海津・揖斐!V18</f>
        <v>0</v>
      </c>
      <c r="P15" s="353">
        <f>COUNTA(P5大垣・海津・揖斐!Z7:Z17)</f>
        <v>3</v>
      </c>
      <c r="Q15" s="351">
        <f>P5大垣・海津・揖斐!Z18</f>
        <v>1550</v>
      </c>
      <c r="R15" s="351">
        <f>P5大垣・海津・揖斐!AA18</f>
        <v>0</v>
      </c>
      <c r="S15" s="353">
        <f t="shared" si="0"/>
        <v>19</v>
      </c>
      <c r="T15" s="351">
        <f t="shared" si="1"/>
        <v>38150</v>
      </c>
      <c r="U15" s="354">
        <f t="shared" si="2"/>
        <v>0</v>
      </c>
    </row>
    <row r="16" spans="1:29" ht="15" customHeight="1">
      <c r="A16" s="379">
        <v>5</v>
      </c>
      <c r="B16" s="262"/>
      <c r="C16" s="380" t="s">
        <v>187</v>
      </c>
      <c r="D16" s="350">
        <f>COUNTA(P5大垣・海津・揖斐!F21:F24)</f>
        <v>4</v>
      </c>
      <c r="E16" s="351">
        <f>P5大垣・海津・揖斐!F25</f>
        <v>6000</v>
      </c>
      <c r="F16" s="354">
        <f>P5大垣・海津・揖斐!G25</f>
        <v>0</v>
      </c>
      <c r="G16" s="353">
        <f>COUNTA(P5大垣・海津・揖斐!K21:K24)</f>
        <v>2</v>
      </c>
      <c r="H16" s="351">
        <f>P5大垣・海津・揖斐!K25</f>
        <v>1650</v>
      </c>
      <c r="I16" s="354">
        <f>P5大垣・海津・揖斐!L25</f>
        <v>0</v>
      </c>
      <c r="J16" s="540"/>
      <c r="K16" s="351">
        <f>P5大垣・海津・揖斐!P25</f>
        <v>0</v>
      </c>
      <c r="L16" s="354">
        <f>P5大垣・海津・揖斐!Q25</f>
        <v>0</v>
      </c>
      <c r="M16" s="540"/>
      <c r="N16" s="351">
        <f>P5大垣・海津・揖斐!U25</f>
        <v>0</v>
      </c>
      <c r="O16" s="351">
        <f>P5大垣・海津・揖斐!V25</f>
        <v>0</v>
      </c>
      <c r="P16" s="353">
        <f>COUNTA(P5大垣・海津・揖斐!Z21:Z24)</f>
        <v>1</v>
      </c>
      <c r="Q16" s="351">
        <f>P5大垣・海津・揖斐!Z25</f>
        <v>350</v>
      </c>
      <c r="R16" s="351">
        <f>P5大垣・海津・揖斐!AA25</f>
        <v>0</v>
      </c>
      <c r="S16" s="353">
        <f t="shared" si="0"/>
        <v>7</v>
      </c>
      <c r="T16" s="351">
        <f t="shared" si="1"/>
        <v>8000</v>
      </c>
      <c r="U16" s="354">
        <f t="shared" si="2"/>
        <v>0</v>
      </c>
    </row>
    <row r="17" spans="1:21" ht="15" customHeight="1">
      <c r="A17" s="379">
        <v>5</v>
      </c>
      <c r="B17" s="262"/>
      <c r="C17" s="380" t="s">
        <v>232</v>
      </c>
      <c r="D17" s="350">
        <f>COUNTA(P5大垣・海津・揖斐!F28:F31)</f>
        <v>3</v>
      </c>
      <c r="E17" s="351">
        <f>P5大垣・海津・揖斐!F32</f>
        <v>9050</v>
      </c>
      <c r="F17" s="354">
        <f>P5大垣・海津・揖斐!G32</f>
        <v>0</v>
      </c>
      <c r="G17" s="353">
        <f>COUNTA(P5大垣・海津・揖斐!K28:K31)</f>
        <v>4</v>
      </c>
      <c r="H17" s="351">
        <f>P5大垣・海津・揖斐!K32</f>
        <v>5600</v>
      </c>
      <c r="I17" s="354">
        <f>P5大垣・海津・揖斐!L32</f>
        <v>0</v>
      </c>
      <c r="J17" s="540"/>
      <c r="K17" s="351">
        <f>P5大垣・海津・揖斐!P32</f>
        <v>0</v>
      </c>
      <c r="L17" s="354">
        <f>P5大垣・海津・揖斐!Q32</f>
        <v>0</v>
      </c>
      <c r="M17" s="540"/>
      <c r="N17" s="351">
        <f>P5大垣・海津・揖斐!U32</f>
        <v>0</v>
      </c>
      <c r="O17" s="351">
        <f>P5大垣・海津・揖斐!V32</f>
        <v>0</v>
      </c>
      <c r="P17" s="353">
        <f>COUNTA(P5大垣・海津・揖斐!Z28:Z31)</f>
        <v>2</v>
      </c>
      <c r="Q17" s="351">
        <f>P5大垣・海津・揖斐!Z32</f>
        <v>400</v>
      </c>
      <c r="R17" s="351">
        <f>P5大垣・海津・揖斐!AA32</f>
        <v>0</v>
      </c>
      <c r="S17" s="353">
        <f t="shared" si="0"/>
        <v>9</v>
      </c>
      <c r="T17" s="351">
        <f t="shared" si="1"/>
        <v>15050</v>
      </c>
      <c r="U17" s="354">
        <f t="shared" si="2"/>
        <v>0</v>
      </c>
    </row>
    <row r="18" spans="1:21" ht="15" customHeight="1">
      <c r="A18" s="379">
        <v>6</v>
      </c>
      <c r="B18" s="262"/>
      <c r="C18" s="380" t="s">
        <v>233</v>
      </c>
      <c r="D18" s="350">
        <f>COUNTA(P6不破・安八・養老!F7:F12)</f>
        <v>4</v>
      </c>
      <c r="E18" s="351">
        <f>P6不破・安八・養老!F13</f>
        <v>5800</v>
      </c>
      <c r="F18" s="354">
        <f>P6不破・安八・養老!G13</f>
        <v>0</v>
      </c>
      <c r="G18" s="353">
        <f>COUNTA(P6不破・安八・養老!K7:K12)</f>
        <v>1</v>
      </c>
      <c r="H18" s="351">
        <f>P6不破・安八・養老!K13</f>
        <v>2750</v>
      </c>
      <c r="I18" s="354">
        <f>P6不破・安八・養老!L13</f>
        <v>0</v>
      </c>
      <c r="J18" s="540"/>
      <c r="K18" s="351">
        <f>P6不破・安八・養老!P13</f>
        <v>0</v>
      </c>
      <c r="L18" s="110"/>
      <c r="M18" s="540"/>
      <c r="N18" s="351">
        <f>P6不破・安八・養老!U13</f>
        <v>0</v>
      </c>
      <c r="O18" s="351">
        <f>P6不破・安八・養老!V13</f>
        <v>0</v>
      </c>
      <c r="P18" s="353">
        <f>COUNTA(P6不破・安八・養老!Z7:Z12)</f>
        <v>1</v>
      </c>
      <c r="Q18" s="351">
        <f>P6不破・安八・養老!Z13</f>
        <v>250</v>
      </c>
      <c r="R18" s="351">
        <f>P6不破・安八・養老!AA13</f>
        <v>0</v>
      </c>
      <c r="S18" s="353">
        <f t="shared" si="0"/>
        <v>6</v>
      </c>
      <c r="T18" s="351">
        <f t="shared" si="1"/>
        <v>8800</v>
      </c>
      <c r="U18" s="354">
        <f t="shared" si="2"/>
        <v>0</v>
      </c>
    </row>
    <row r="19" spans="1:21" ht="15" customHeight="1">
      <c r="A19" s="379">
        <v>6</v>
      </c>
      <c r="B19" s="262"/>
      <c r="C19" s="380" t="s">
        <v>234</v>
      </c>
      <c r="D19" s="350">
        <f>COUNTA(P6不破・安八・養老!F16:F20)</f>
        <v>3</v>
      </c>
      <c r="E19" s="351">
        <f>P6不破・安八・養老!F21</f>
        <v>8450</v>
      </c>
      <c r="F19" s="354">
        <f>P6不破・安八・養老!G21</f>
        <v>0</v>
      </c>
      <c r="G19" s="540"/>
      <c r="H19" s="351">
        <f>P6不破・安八・養老!K21</f>
        <v>0</v>
      </c>
      <c r="I19" s="354">
        <f>P6不破・安八・養老!L21</f>
        <v>0</v>
      </c>
      <c r="J19" s="540"/>
      <c r="K19" s="351">
        <f>P6不破・安八・養老!P21</f>
        <v>0</v>
      </c>
      <c r="L19" s="354">
        <f>P6不破・安八・養老!Q21</f>
        <v>0</v>
      </c>
      <c r="M19" s="540"/>
      <c r="N19" s="351">
        <f>P6不破・安八・養老!U21</f>
        <v>0</v>
      </c>
      <c r="O19" s="351">
        <f>P6不破・安八・養老!V21</f>
        <v>0</v>
      </c>
      <c r="P19" s="353">
        <f>COUNTA(P6不破・安八・養老!Z16:Z20)</f>
        <v>2</v>
      </c>
      <c r="Q19" s="351">
        <f>P6不破・安八・養老!Z21</f>
        <v>250</v>
      </c>
      <c r="R19" s="351">
        <f>P6不破・安八・養老!AA21</f>
        <v>0</v>
      </c>
      <c r="S19" s="353">
        <f t="shared" si="0"/>
        <v>5</v>
      </c>
      <c r="T19" s="351">
        <f t="shared" si="1"/>
        <v>8700</v>
      </c>
      <c r="U19" s="354">
        <f t="shared" si="2"/>
        <v>0</v>
      </c>
    </row>
    <row r="20" spans="1:21" ht="15" customHeight="1">
      <c r="A20" s="379">
        <v>6</v>
      </c>
      <c r="B20" s="262"/>
      <c r="C20" s="380" t="s">
        <v>235</v>
      </c>
      <c r="D20" s="350">
        <f>COUNTA(P6不破・安八・養老!F24:F27)</f>
        <v>2</v>
      </c>
      <c r="E20" s="351">
        <f>P6不破・安八・養老!F28</f>
        <v>4100</v>
      </c>
      <c r="F20" s="354">
        <f>P6不破・安八・養老!G28</f>
        <v>0</v>
      </c>
      <c r="G20" s="353">
        <f>COUNTA(P6不破・安八・養老!K24:K27)</f>
        <v>2</v>
      </c>
      <c r="H20" s="351">
        <f>P6不破・安八・養老!K28</f>
        <v>2650</v>
      </c>
      <c r="I20" s="354">
        <f>P6不破・安八・養老!L28</f>
        <v>0</v>
      </c>
      <c r="J20" s="353">
        <f>COUNTA(P6不破・安八・養老!P24:P27)</f>
        <v>0</v>
      </c>
      <c r="K20" s="351">
        <f>P6不破・安八・養老!P28</f>
        <v>0</v>
      </c>
      <c r="L20" s="354">
        <f>P6不破・安八・養老!Q28</f>
        <v>0</v>
      </c>
      <c r="M20" s="540"/>
      <c r="N20" s="351">
        <f>P6不破・安八・養老!U28</f>
        <v>0</v>
      </c>
      <c r="O20" s="354">
        <f>P6不破・安八・養老!V28</f>
        <v>0</v>
      </c>
      <c r="P20" s="540"/>
      <c r="Q20" s="351">
        <f>P6不破・安八・養老!Z28</f>
        <v>0</v>
      </c>
      <c r="R20" s="354">
        <f>P6不破・安八・養老!AA28</f>
        <v>0</v>
      </c>
      <c r="S20" s="353">
        <f t="shared" si="0"/>
        <v>4</v>
      </c>
      <c r="T20" s="351">
        <f t="shared" si="1"/>
        <v>6750</v>
      </c>
      <c r="U20" s="354">
        <f t="shared" si="2"/>
        <v>0</v>
      </c>
    </row>
    <row r="21" spans="1:21" ht="15" customHeight="1">
      <c r="A21" s="379">
        <v>7</v>
      </c>
      <c r="B21" s="262"/>
      <c r="C21" s="381" t="s">
        <v>236</v>
      </c>
      <c r="D21" s="350">
        <f>COUNTA(P7美濃加茂・加茂!E7:E9)</f>
        <v>3</v>
      </c>
      <c r="E21" s="351">
        <f>P7美濃加茂・加茂!E10</f>
        <v>7950</v>
      </c>
      <c r="F21" s="354">
        <f>P7美濃加茂・加茂!F10</f>
        <v>0</v>
      </c>
      <c r="G21" s="353">
        <f>COUNTA(P7美濃加茂・加茂!J7:J9)</f>
        <v>1</v>
      </c>
      <c r="H21" s="351">
        <f>P7美濃加茂・加茂!J10</f>
        <v>1750</v>
      </c>
      <c r="I21" s="354">
        <f>P7美濃加茂・加茂!K10</f>
        <v>0</v>
      </c>
      <c r="J21" s="540"/>
      <c r="K21" s="351">
        <f>P7美濃加茂・加茂!O10</f>
        <v>0</v>
      </c>
      <c r="L21" s="351">
        <f>P7美濃加茂・加茂!P10</f>
        <v>0</v>
      </c>
      <c r="M21" s="540"/>
      <c r="N21" s="351">
        <f>P7美濃加茂・加茂!T10</f>
        <v>0</v>
      </c>
      <c r="O21" s="351">
        <f>P7美濃加茂・加茂!U10</f>
        <v>0</v>
      </c>
      <c r="P21" s="353">
        <f>COUNTA(P7美濃加茂・加茂!Y7:Y9)</f>
        <v>1</v>
      </c>
      <c r="Q21" s="351">
        <f>P7美濃加茂・加茂!Y10</f>
        <v>800</v>
      </c>
      <c r="R21" s="354">
        <f>P7美濃加茂・加茂!Z10</f>
        <v>0</v>
      </c>
      <c r="S21" s="353">
        <f t="shared" si="0"/>
        <v>5</v>
      </c>
      <c r="T21" s="351">
        <f t="shared" si="1"/>
        <v>10500</v>
      </c>
      <c r="U21" s="354">
        <f t="shared" si="2"/>
        <v>0</v>
      </c>
    </row>
    <row r="22" spans="1:21" ht="15" customHeight="1">
      <c r="A22" s="377">
        <v>7</v>
      </c>
      <c r="B22" s="539"/>
      <c r="C22" s="382" t="s">
        <v>237</v>
      </c>
      <c r="D22" s="350">
        <f>COUNTA(P7美濃加茂・加茂!E13:E25)</f>
        <v>12</v>
      </c>
      <c r="E22" s="351">
        <f>P7美濃加茂・加茂!E26</f>
        <v>11800</v>
      </c>
      <c r="F22" s="354">
        <f>P7美濃加茂・加茂!F26</f>
        <v>0</v>
      </c>
      <c r="G22" s="353">
        <f>COUNTA(P7美濃加茂・加茂!J13:J25)</f>
        <v>1</v>
      </c>
      <c r="H22" s="351">
        <f>P7美濃加茂・加茂!J26</f>
        <v>600</v>
      </c>
      <c r="I22" s="354">
        <f>P7美濃加茂・加茂!K26</f>
        <v>0</v>
      </c>
      <c r="J22" s="353">
        <f>COUNTA(P7美濃加茂・加茂!O13:O25)</f>
        <v>0</v>
      </c>
      <c r="K22" s="351">
        <f>P7美濃加茂・加茂!O26</f>
        <v>0</v>
      </c>
      <c r="L22" s="354">
        <f>P7美濃加茂・加茂!P26</f>
        <v>0</v>
      </c>
      <c r="M22" s="540"/>
      <c r="N22" s="351">
        <f>P7美濃加茂・加茂!T26</f>
        <v>0</v>
      </c>
      <c r="O22" s="354">
        <f>P7美濃加茂・加茂!U26</f>
        <v>0</v>
      </c>
      <c r="P22" s="353">
        <f>COUNTA(P7美濃加茂・加茂!Y13:Y25)</f>
        <v>1</v>
      </c>
      <c r="Q22" s="351">
        <f>P7美濃加茂・加茂!Y26</f>
        <v>150</v>
      </c>
      <c r="R22" s="354">
        <f>P7美濃加茂・加茂!Z26</f>
        <v>0</v>
      </c>
      <c r="S22" s="353">
        <f t="shared" si="0"/>
        <v>14</v>
      </c>
      <c r="T22" s="351">
        <f t="shared" si="1"/>
        <v>12550</v>
      </c>
      <c r="U22" s="354">
        <f t="shared" si="2"/>
        <v>0</v>
      </c>
    </row>
    <row r="23" spans="1:21" ht="15" customHeight="1">
      <c r="A23" s="379">
        <v>8</v>
      </c>
      <c r="B23" s="262"/>
      <c r="C23" s="380" t="s">
        <v>238</v>
      </c>
      <c r="D23" s="350">
        <f>COUNTA(P8美濃・関・郡上!E7:E8)</f>
        <v>2</v>
      </c>
      <c r="E23" s="351">
        <f>P8美濃・関・郡上!E10</f>
        <v>3700</v>
      </c>
      <c r="F23" s="354">
        <f>P8美濃・関・郡上!F10</f>
        <v>0</v>
      </c>
      <c r="G23" s="353">
        <f>COUNTA(P8美濃・関・郡上!J7:J9)</f>
        <v>1</v>
      </c>
      <c r="H23" s="351">
        <f>P8美濃・関・郡上!J10</f>
        <v>700</v>
      </c>
      <c r="I23" s="354">
        <f>P8美濃・関・郡上!K10</f>
        <v>0</v>
      </c>
      <c r="J23" s="540"/>
      <c r="K23" s="351">
        <f>P8美濃・関・郡上!O10</f>
        <v>0</v>
      </c>
      <c r="L23" s="354">
        <f>P8美濃・関・郡上!P10</f>
        <v>0</v>
      </c>
      <c r="M23" s="540"/>
      <c r="N23" s="351">
        <f>P8美濃・関・郡上!T10</f>
        <v>0</v>
      </c>
      <c r="O23" s="354">
        <f>P8美濃・関・郡上!U10</f>
        <v>0</v>
      </c>
      <c r="P23" s="540"/>
      <c r="Q23" s="351">
        <f>P8美濃・関・郡上!Y10</f>
        <v>0</v>
      </c>
      <c r="R23" s="354">
        <f>P8美濃・関・郡上!Z10</f>
        <v>0</v>
      </c>
      <c r="S23" s="353">
        <f t="shared" si="0"/>
        <v>3</v>
      </c>
      <c r="T23" s="351">
        <f t="shared" si="1"/>
        <v>4400</v>
      </c>
      <c r="U23" s="354">
        <f t="shared" si="2"/>
        <v>0</v>
      </c>
    </row>
    <row r="24" spans="1:21" ht="15" customHeight="1">
      <c r="A24" s="379">
        <v>8</v>
      </c>
      <c r="B24" s="262"/>
      <c r="C24" s="380" t="s">
        <v>239</v>
      </c>
      <c r="D24" s="350">
        <f>COUNTA(P8美濃・関・郡上!E13:E22)</f>
        <v>10</v>
      </c>
      <c r="E24" s="351">
        <f>P8美濃・関・郡上!E23</f>
        <v>13550</v>
      </c>
      <c r="F24" s="354">
        <f>P8美濃・関・郡上!F23</f>
        <v>0</v>
      </c>
      <c r="G24" s="353">
        <f>COUNTA(P8美濃・関・郡上!J13:J22)</f>
        <v>4</v>
      </c>
      <c r="H24" s="351">
        <f>P8美濃・関・郡上!J23</f>
        <v>6850</v>
      </c>
      <c r="I24" s="354">
        <f>P8美濃・関・郡上!K23</f>
        <v>0</v>
      </c>
      <c r="J24" s="353">
        <f>COUNTA(P8美濃・関・郡上!O13:O22)</f>
        <v>0</v>
      </c>
      <c r="K24" s="351">
        <f>P8美濃・関・郡上!O23</f>
        <v>0</v>
      </c>
      <c r="L24" s="354">
        <f>P8美濃・関・郡上!P23</f>
        <v>0</v>
      </c>
      <c r="M24" s="540"/>
      <c r="N24" s="351">
        <f>P8美濃・関・郡上!T23</f>
        <v>0</v>
      </c>
      <c r="O24" s="354">
        <f>P8美濃・関・郡上!U23</f>
        <v>0</v>
      </c>
      <c r="P24" s="353">
        <f>COUNTA(P8美濃・関・郡上!Y13:Y21)</f>
        <v>2</v>
      </c>
      <c r="Q24" s="351">
        <f>P8美濃・関・郡上!Y23</f>
        <v>550</v>
      </c>
      <c r="R24" s="354">
        <f>P8美濃・関・郡上!Z23</f>
        <v>0</v>
      </c>
      <c r="S24" s="353">
        <f t="shared" si="0"/>
        <v>16</v>
      </c>
      <c r="T24" s="351">
        <f t="shared" si="1"/>
        <v>20950</v>
      </c>
      <c r="U24" s="354">
        <f t="shared" si="2"/>
        <v>0</v>
      </c>
    </row>
    <row r="25" spans="1:21" ht="15" customHeight="1">
      <c r="A25" s="379">
        <v>8</v>
      </c>
      <c r="B25" s="383" t="s">
        <v>415</v>
      </c>
      <c r="C25" s="380" t="s">
        <v>206</v>
      </c>
      <c r="D25" s="350">
        <f>COUNTA(P8美濃・関・郡上!E26:E32)</f>
        <v>7</v>
      </c>
      <c r="E25" s="351">
        <f>P8美濃・関・郡上!E33</f>
        <v>8250</v>
      </c>
      <c r="F25" s="354">
        <f>P8美濃・関・郡上!F33</f>
        <v>0</v>
      </c>
      <c r="G25" s="353">
        <f>COUNTA(P8美濃・関・郡上!J26:J32)</f>
        <v>1</v>
      </c>
      <c r="H25" s="351">
        <f>P8美濃・関・郡上!J33</f>
        <v>1300</v>
      </c>
      <c r="I25" s="354">
        <f>P8美濃・関・郡上!K33</f>
        <v>0</v>
      </c>
      <c r="J25" s="540"/>
      <c r="K25" s="351">
        <f>P8美濃・関・郡上!O33</f>
        <v>0</v>
      </c>
      <c r="L25" s="354">
        <f>P8美濃・関・郡上!P33</f>
        <v>0</v>
      </c>
      <c r="M25" s="540"/>
      <c r="N25" s="351">
        <f>P8美濃・関・郡上!T33</f>
        <v>0</v>
      </c>
      <c r="O25" s="354">
        <f>P8美濃・関・郡上!U33</f>
        <v>0</v>
      </c>
      <c r="P25" s="353">
        <f>COUNTA(P8美濃・関・郡上!Y26:Y32)</f>
        <v>1</v>
      </c>
      <c r="Q25" s="351">
        <f>P8美濃・関・郡上!Y33</f>
        <v>100</v>
      </c>
      <c r="R25" s="354">
        <f>P8美濃・関・郡上!Z33</f>
        <v>0</v>
      </c>
      <c r="S25" s="353">
        <f t="shared" si="0"/>
        <v>9</v>
      </c>
      <c r="T25" s="351">
        <f t="shared" si="1"/>
        <v>9650</v>
      </c>
      <c r="U25" s="354">
        <f t="shared" si="2"/>
        <v>0</v>
      </c>
    </row>
    <row r="26" spans="1:21" ht="15" customHeight="1">
      <c r="A26" s="379">
        <v>9</v>
      </c>
      <c r="B26" s="262"/>
      <c r="C26" s="380" t="s">
        <v>240</v>
      </c>
      <c r="D26" s="350">
        <f>COUNTA(P9可児・多治見・土岐!E7:E12)</f>
        <v>6</v>
      </c>
      <c r="E26" s="351">
        <f>P9可児・多治見・土岐!E13</f>
        <v>14900</v>
      </c>
      <c r="F26" s="354">
        <f>P9可児・多治見・土岐!F13</f>
        <v>0</v>
      </c>
      <c r="G26" s="353">
        <f>COUNTA(P9可児・多治見・土岐!J7:J12)</f>
        <v>1</v>
      </c>
      <c r="H26" s="351">
        <f>P9可児・多治見・土岐!J13</f>
        <v>200</v>
      </c>
      <c r="I26" s="354">
        <f>P9可児・多治見・土岐!K13</f>
        <v>0</v>
      </c>
      <c r="J26" s="353">
        <f>COUNTA(P9可児・多治見・土岐!O7:O12)</f>
        <v>4</v>
      </c>
      <c r="K26" s="351">
        <f>P9可児・多治見・土岐!O13</f>
        <v>3400</v>
      </c>
      <c r="L26" s="354">
        <f>P9可児・多治見・土岐!P13</f>
        <v>0</v>
      </c>
      <c r="M26" s="540"/>
      <c r="N26" s="351">
        <f>P9可児・多治見・土岐!T13</f>
        <v>0</v>
      </c>
      <c r="O26" s="354">
        <f>P9可児・多治見・土岐!U13</f>
        <v>0</v>
      </c>
      <c r="P26" s="353">
        <f>COUNTA(P9可児・多治見・土岐!Y7:Y12)</f>
        <v>2</v>
      </c>
      <c r="Q26" s="351">
        <f>P9可児・多治見・土岐!Y13</f>
        <v>1350</v>
      </c>
      <c r="R26" s="354">
        <f>P9可児・多治見・土岐!Z13</f>
        <v>0</v>
      </c>
      <c r="S26" s="353">
        <f t="shared" si="0"/>
        <v>13</v>
      </c>
      <c r="T26" s="351">
        <f t="shared" si="1"/>
        <v>19850</v>
      </c>
      <c r="U26" s="354">
        <f t="shared" si="2"/>
        <v>0</v>
      </c>
    </row>
    <row r="27" spans="1:21" ht="15" customHeight="1">
      <c r="A27" s="379">
        <v>9</v>
      </c>
      <c r="B27" s="262"/>
      <c r="C27" s="380" t="s">
        <v>241</v>
      </c>
      <c r="D27" s="350">
        <f>COUNTA(P9可児・多治見・土岐!E16)</f>
        <v>1</v>
      </c>
      <c r="E27" s="351">
        <f>P9可児・多治見・土岐!E17</f>
        <v>2300</v>
      </c>
      <c r="F27" s="354">
        <f>P9可児・多治見・土岐!F17</f>
        <v>0</v>
      </c>
      <c r="G27" s="540"/>
      <c r="H27" s="351">
        <f>P9可児・多治見・土岐!J17</f>
        <v>0</v>
      </c>
      <c r="I27" s="354">
        <f>P9可児・多治見・土岐!K17</f>
        <v>0</v>
      </c>
      <c r="J27" s="353">
        <f>COUNTA(P9可児・多治見・土岐!O16)</f>
        <v>0</v>
      </c>
      <c r="K27" s="351">
        <f>P9可児・多治見・土岐!O17</f>
        <v>0</v>
      </c>
      <c r="L27" s="354">
        <f>P9可児・多治見・土岐!P17</f>
        <v>0</v>
      </c>
      <c r="M27" s="540"/>
      <c r="N27" s="351">
        <f>P9可児・多治見・土岐!T17</f>
        <v>0</v>
      </c>
      <c r="O27" s="354">
        <f>P9可児・多治見・土岐!U17</f>
        <v>0</v>
      </c>
      <c r="P27" s="540"/>
      <c r="Q27" s="351">
        <f>P9可児・多治見・土岐!Y17</f>
        <v>0</v>
      </c>
      <c r="R27" s="110"/>
      <c r="S27" s="353">
        <f t="shared" si="0"/>
        <v>1</v>
      </c>
      <c r="T27" s="351">
        <f t="shared" si="1"/>
        <v>2300</v>
      </c>
      <c r="U27" s="354">
        <f t="shared" si="2"/>
        <v>0</v>
      </c>
    </row>
    <row r="28" spans="1:21" ht="15" customHeight="1">
      <c r="A28" s="379">
        <v>9</v>
      </c>
      <c r="B28" s="262"/>
      <c r="C28" s="380" t="s">
        <v>242</v>
      </c>
      <c r="D28" s="350">
        <f>COUNTA(P9可児・多治見・土岐!E20:E29)</f>
        <v>10</v>
      </c>
      <c r="E28" s="351">
        <f>P9可児・多治見・土岐!E30</f>
        <v>22550</v>
      </c>
      <c r="F28" s="354">
        <f>P9可児・多治見・土岐!F30</f>
        <v>0</v>
      </c>
      <c r="G28" s="540"/>
      <c r="H28" s="351">
        <f>P9可児・多治見・土岐!J30</f>
        <v>0</v>
      </c>
      <c r="I28" s="354">
        <f>P9可児・多治見・土岐!K30</f>
        <v>0</v>
      </c>
      <c r="J28" s="353">
        <f>COUNTA(P9可児・多治見・土岐!O20:O29)</f>
        <v>3</v>
      </c>
      <c r="K28" s="351">
        <f>P9可児・多治見・土岐!O30</f>
        <v>3000</v>
      </c>
      <c r="L28" s="354">
        <f>P9可児・多治見・土岐!P30</f>
        <v>0</v>
      </c>
      <c r="M28" s="540"/>
      <c r="N28" s="351">
        <f>P9可児・多治見・土岐!T30</f>
        <v>0</v>
      </c>
      <c r="O28" s="354">
        <f>P9可児・多治見・土岐!U30</f>
        <v>0</v>
      </c>
      <c r="P28" s="353">
        <f>COUNTA(P9可児・多治見・土岐!Y20:Y29)</f>
        <v>2</v>
      </c>
      <c r="Q28" s="351">
        <f>P9可児・多治見・土岐!Y30</f>
        <v>1450</v>
      </c>
      <c r="R28" s="354">
        <f>P9可児・多治見・土岐!Z30</f>
        <v>0</v>
      </c>
      <c r="S28" s="353">
        <f t="shared" si="0"/>
        <v>15</v>
      </c>
      <c r="T28" s="351">
        <f t="shared" si="1"/>
        <v>27000</v>
      </c>
      <c r="U28" s="354">
        <f t="shared" si="2"/>
        <v>0</v>
      </c>
    </row>
    <row r="29" spans="1:21" ht="15" customHeight="1">
      <c r="A29" s="379">
        <v>9</v>
      </c>
      <c r="B29" s="262"/>
      <c r="C29" s="380" t="s">
        <v>243</v>
      </c>
      <c r="D29" s="350">
        <f>COUNTA(P9可児・多治見・土岐!E33:E37)</f>
        <v>5</v>
      </c>
      <c r="E29" s="351">
        <f>P9可児・多治見・土岐!E38</f>
        <v>10400</v>
      </c>
      <c r="F29" s="354">
        <f>P9可児・多治見・土岐!F38</f>
        <v>0</v>
      </c>
      <c r="G29" s="540"/>
      <c r="H29" s="351">
        <f>P9可児・多治見・土岐!J38</f>
        <v>0</v>
      </c>
      <c r="I29" s="354">
        <f>P9可児・多治見・土岐!K38</f>
        <v>0</v>
      </c>
      <c r="J29" s="353">
        <f>COUNTA(P9可児・多治見・土岐!O33:O36)</f>
        <v>4</v>
      </c>
      <c r="K29" s="351">
        <f>P9可児・多治見・土岐!O38</f>
        <v>1750</v>
      </c>
      <c r="L29" s="354">
        <f>P9可児・多治見・土岐!P38</f>
        <v>0</v>
      </c>
      <c r="M29" s="540"/>
      <c r="N29" s="351">
        <f>P9可児・多治見・土岐!T38</f>
        <v>0</v>
      </c>
      <c r="O29" s="354">
        <f>P9可児・多治見・土岐!U38</f>
        <v>0</v>
      </c>
      <c r="P29" s="353">
        <f>COUNTA(P9可児・多治見・土岐!Y33:Y37)</f>
        <v>1</v>
      </c>
      <c r="Q29" s="351">
        <f>P9可児・多治見・土岐!Y38</f>
        <v>750</v>
      </c>
      <c r="R29" s="354">
        <f>P9可児・多治見・土岐!Z38</f>
        <v>0</v>
      </c>
      <c r="S29" s="353">
        <f t="shared" si="0"/>
        <v>10</v>
      </c>
      <c r="T29" s="351">
        <f t="shared" si="1"/>
        <v>12900</v>
      </c>
      <c r="U29" s="354">
        <f t="shared" si="2"/>
        <v>0</v>
      </c>
    </row>
    <row r="30" spans="1:21" ht="15" customHeight="1">
      <c r="A30" s="379">
        <v>10</v>
      </c>
      <c r="B30" s="262"/>
      <c r="C30" s="380" t="s">
        <v>244</v>
      </c>
      <c r="D30" s="350">
        <f>COUNTA(P10瑞浪・恵那・中津川!E7:E10)</f>
        <v>4</v>
      </c>
      <c r="E30" s="351">
        <f>P10瑞浪・恵那・中津川!E11</f>
        <v>7700</v>
      </c>
      <c r="F30" s="354">
        <f>P10瑞浪・恵那・中津川!F11</f>
        <v>0</v>
      </c>
      <c r="G30" s="540"/>
      <c r="H30" s="351">
        <f>P10瑞浪・恵那・中津川!J11</f>
        <v>0</v>
      </c>
      <c r="I30" s="354">
        <f>P10瑞浪・恵那・中津川!K11</f>
        <v>0</v>
      </c>
      <c r="J30" s="353">
        <f>COUNTA(P10瑞浪・恵那・中津川!O7:O10)</f>
        <v>0</v>
      </c>
      <c r="K30" s="351">
        <f>P10瑞浪・恵那・中津川!O11</f>
        <v>0</v>
      </c>
      <c r="L30" s="354">
        <f>P10瑞浪・恵那・中津川!P11</f>
        <v>0</v>
      </c>
      <c r="M30" s="353">
        <f>COUNTA(P10瑞浪・恵那・中津川!T7:T10)</f>
        <v>0</v>
      </c>
      <c r="N30" s="351">
        <f>P10瑞浪・恵那・中津川!T11</f>
        <v>0</v>
      </c>
      <c r="O30" s="354">
        <f>P10瑞浪・恵那・中津川!U11</f>
        <v>0</v>
      </c>
      <c r="P30" s="353">
        <f>COUNTA(P10瑞浪・恵那・中津川!Y7:Y10)</f>
        <v>2</v>
      </c>
      <c r="Q30" s="351">
        <f>P10瑞浪・恵那・中津川!Y11</f>
        <v>500</v>
      </c>
      <c r="R30" s="354">
        <f>P10瑞浪・恵那・中津川!Z11</f>
        <v>0</v>
      </c>
      <c r="S30" s="353">
        <f t="shared" si="0"/>
        <v>6</v>
      </c>
      <c r="T30" s="351">
        <f t="shared" si="1"/>
        <v>8200</v>
      </c>
      <c r="U30" s="354">
        <f t="shared" si="2"/>
        <v>0</v>
      </c>
    </row>
    <row r="31" spans="1:21" ht="15" customHeight="1">
      <c r="A31" s="379">
        <v>10</v>
      </c>
      <c r="B31" s="262"/>
      <c r="C31" s="380" t="s">
        <v>245</v>
      </c>
      <c r="D31" s="350">
        <f>COUNTA(P10瑞浪・恵那・中津川!E14:E21)</f>
        <v>8</v>
      </c>
      <c r="E31" s="351">
        <f>P10瑞浪・恵那・中津川!E22</f>
        <v>10250</v>
      </c>
      <c r="F31" s="354">
        <f>P10瑞浪・恵那・中津川!F22</f>
        <v>0</v>
      </c>
      <c r="G31" s="353">
        <f>COUNTA(P10瑞浪・恵那・中津川!J14:J21)</f>
        <v>2</v>
      </c>
      <c r="H31" s="351">
        <f>P10瑞浪・恵那・中津川!J22</f>
        <v>500</v>
      </c>
      <c r="I31" s="354">
        <f>P10瑞浪・恵那・中津川!K22</f>
        <v>0</v>
      </c>
      <c r="J31" s="353">
        <f>COUNTA(P10瑞浪・恵那・中津川!O14:O21)</f>
        <v>1</v>
      </c>
      <c r="K31" s="351">
        <f>P10瑞浪・恵那・中津川!O22</f>
        <v>1250</v>
      </c>
      <c r="L31" s="354">
        <f>P10瑞浪・恵那・中津川!P22</f>
        <v>0</v>
      </c>
      <c r="M31" s="540"/>
      <c r="N31" s="351">
        <f>P10瑞浪・恵那・中津川!T22</f>
        <v>0</v>
      </c>
      <c r="O31" s="354">
        <f>P10瑞浪・恵那・中津川!U22</f>
        <v>0</v>
      </c>
      <c r="P31" s="353">
        <f>COUNTA(P10瑞浪・恵那・中津川!Y14:Y21)</f>
        <v>1</v>
      </c>
      <c r="Q31" s="351">
        <f>P10瑞浪・恵那・中津川!Y22</f>
        <v>500</v>
      </c>
      <c r="R31" s="354">
        <f>P10瑞浪・恵那・中津川!Z22</f>
        <v>0</v>
      </c>
      <c r="S31" s="353">
        <f t="shared" si="0"/>
        <v>12</v>
      </c>
      <c r="T31" s="351">
        <f t="shared" si="1"/>
        <v>12500</v>
      </c>
      <c r="U31" s="354">
        <f t="shared" si="2"/>
        <v>0</v>
      </c>
    </row>
    <row r="32" spans="1:21" ht="15" customHeight="1">
      <c r="A32" s="379">
        <v>10</v>
      </c>
      <c r="B32" s="262"/>
      <c r="C32" s="380" t="s">
        <v>246</v>
      </c>
      <c r="D32" s="350">
        <f>COUNTA(P10瑞浪・恵那・中津川!E25:E38)</f>
        <v>14</v>
      </c>
      <c r="E32" s="351">
        <f>P10瑞浪・恵那・中津川!E39</f>
        <v>17300</v>
      </c>
      <c r="F32" s="354">
        <f>P10瑞浪・恵那・中津川!F39</f>
        <v>0</v>
      </c>
      <c r="G32" s="353">
        <f>COUNTA(P10瑞浪・恵那・中津川!J25:J38)</f>
        <v>1</v>
      </c>
      <c r="H32" s="351">
        <f>P10瑞浪・恵那・中津川!J39</f>
        <v>0</v>
      </c>
      <c r="I32" s="354">
        <f>P10瑞浪・恵那・中津川!K39</f>
        <v>0</v>
      </c>
      <c r="J32" s="353">
        <f>COUNTA(P10瑞浪・恵那・中津川!O25:O38)</f>
        <v>0</v>
      </c>
      <c r="K32" s="351">
        <f>P10瑞浪・恵那・中津川!O39</f>
        <v>0</v>
      </c>
      <c r="L32" s="354">
        <f>P10瑞浪・恵那・中津川!P39</f>
        <v>0</v>
      </c>
      <c r="M32" s="540"/>
      <c r="N32" s="351">
        <f>P10瑞浪・恵那・中津川!T39</f>
        <v>0</v>
      </c>
      <c r="O32" s="354">
        <f>P10瑞浪・恵那・中津川!U39</f>
        <v>0</v>
      </c>
      <c r="P32" s="353">
        <f>COUNTA(P10瑞浪・恵那・中津川!Y25:Y38)</f>
        <v>1</v>
      </c>
      <c r="Q32" s="351">
        <f>P10瑞浪・恵那・中津川!Y39</f>
        <v>1250</v>
      </c>
      <c r="R32" s="354">
        <f>P10瑞浪・恵那・中津川!Z39</f>
        <v>0</v>
      </c>
      <c r="S32" s="353">
        <f t="shared" si="0"/>
        <v>16</v>
      </c>
      <c r="T32" s="351">
        <f t="shared" si="1"/>
        <v>18550</v>
      </c>
      <c r="U32" s="354">
        <f t="shared" si="2"/>
        <v>0</v>
      </c>
    </row>
    <row r="33" spans="1:21" ht="15" customHeight="1">
      <c r="A33" s="379">
        <v>11</v>
      </c>
      <c r="B33" s="262"/>
      <c r="C33" s="380" t="s">
        <v>179</v>
      </c>
      <c r="D33" s="355">
        <f>COUNTA(P11下呂・高山・飛騨!E7:E14)</f>
        <v>8</v>
      </c>
      <c r="E33" s="356">
        <f>P11下呂・高山・飛騨!E15</f>
        <v>8600</v>
      </c>
      <c r="F33" s="357">
        <f>P11下呂・高山・飛騨!F15</f>
        <v>0</v>
      </c>
      <c r="G33" s="358">
        <f>COUNTA(P11下呂・高山・飛騨!J7:J14)</f>
        <v>0</v>
      </c>
      <c r="H33" s="356">
        <f>P11下呂・高山・飛騨!J15</f>
        <v>0</v>
      </c>
      <c r="I33" s="357">
        <f>P11下呂・高山・飛騨!K15</f>
        <v>0</v>
      </c>
      <c r="J33" s="541"/>
      <c r="K33" s="356">
        <f>P11下呂・高山・飛騨!O15</f>
        <v>0</v>
      </c>
      <c r="L33" s="357">
        <f>P11下呂・高山・飛騨!P15</f>
        <v>0</v>
      </c>
      <c r="M33" s="541"/>
      <c r="N33" s="356">
        <f>P11下呂・高山・飛騨!T15</f>
        <v>0</v>
      </c>
      <c r="O33" s="357">
        <f>P11下呂・高山・飛騨!U15</f>
        <v>0</v>
      </c>
      <c r="P33" s="358">
        <f>COUNTA(P11下呂・高山・飛騨!Y7:Y14)</f>
        <v>2</v>
      </c>
      <c r="Q33" s="356">
        <f>P11下呂・高山・飛騨!Y15</f>
        <v>650</v>
      </c>
      <c r="R33" s="357">
        <f>P11下呂・高山・飛騨!Z15</f>
        <v>0</v>
      </c>
      <c r="S33" s="353">
        <f t="shared" si="0"/>
        <v>10</v>
      </c>
      <c r="T33" s="351">
        <f t="shared" si="1"/>
        <v>9250</v>
      </c>
      <c r="U33" s="354">
        <f t="shared" si="2"/>
        <v>0</v>
      </c>
    </row>
    <row r="34" spans="1:21" ht="15" customHeight="1">
      <c r="A34" s="377">
        <v>11</v>
      </c>
      <c r="B34" s="377" t="s">
        <v>247</v>
      </c>
      <c r="C34" s="382" t="s">
        <v>248</v>
      </c>
      <c r="D34" s="350">
        <f>COUNTA(P11下呂・高山・飛騨!E18:E28)</f>
        <v>11</v>
      </c>
      <c r="E34" s="351">
        <f>P11下呂・高山・飛騨!E29</f>
        <v>17850</v>
      </c>
      <c r="F34" s="354">
        <f>P11下呂・高山・飛騨!F29</f>
        <v>0</v>
      </c>
      <c r="G34" s="353">
        <f>COUNTA(P11下呂・高山・飛騨!J18:J28)</f>
        <v>1</v>
      </c>
      <c r="H34" s="351">
        <f>P11下呂・高山・飛騨!J29</f>
        <v>1850</v>
      </c>
      <c r="I34" s="354">
        <f>P11下呂・高山・飛騨!K29</f>
        <v>0</v>
      </c>
      <c r="J34" s="353">
        <f>COUNTA(P11下呂・高山・飛騨!O18:O28)</f>
        <v>2</v>
      </c>
      <c r="K34" s="351">
        <f>P11下呂・高山・飛騨!O29</f>
        <v>800</v>
      </c>
      <c r="L34" s="354">
        <f>P11下呂・高山・飛騨!P29</f>
        <v>0</v>
      </c>
      <c r="M34" s="353">
        <f>COUNTA(P11下呂・高山・飛騨!T18:T28)</f>
        <v>0</v>
      </c>
      <c r="N34" s="351">
        <f>P11下呂・高山・飛騨!T29</f>
        <v>0</v>
      </c>
      <c r="O34" s="354">
        <f>P11下呂・高山・飛騨!U29</f>
        <v>0</v>
      </c>
      <c r="P34" s="353">
        <f>COUNTA(P11下呂・高山・飛騨!Y18:Y28)</f>
        <v>1</v>
      </c>
      <c r="Q34" s="351">
        <f>P11下呂・高山・飛騨!Y29</f>
        <v>950</v>
      </c>
      <c r="R34" s="354">
        <f>P11下呂・高山・飛騨!Z29</f>
        <v>0</v>
      </c>
      <c r="S34" s="353">
        <f t="shared" si="0"/>
        <v>15</v>
      </c>
      <c r="T34" s="351">
        <f t="shared" si="1"/>
        <v>21450</v>
      </c>
      <c r="U34" s="354">
        <f t="shared" si="2"/>
        <v>0</v>
      </c>
    </row>
    <row r="35" spans="1:21" ht="15" customHeight="1">
      <c r="A35" s="384">
        <v>11</v>
      </c>
      <c r="B35" s="542"/>
      <c r="C35" s="385" t="s">
        <v>207</v>
      </c>
      <c r="D35" s="350">
        <f>COUNTA(P11下呂・高山・飛騨!E32:E38)</f>
        <v>7</v>
      </c>
      <c r="E35" s="351">
        <f>P11下呂・高山・飛騨!E39</f>
        <v>5700</v>
      </c>
      <c r="F35" s="354">
        <f>P11下呂・高山・飛騨!F39</f>
        <v>0</v>
      </c>
      <c r="G35" s="353">
        <f>COUNTA(P11下呂・高山・飛騨!J32:J38)</f>
        <v>1</v>
      </c>
      <c r="H35" s="351">
        <f>P11下呂・高山・飛騨!J39</f>
        <v>900</v>
      </c>
      <c r="I35" s="354">
        <f>P11下呂・高山・飛騨!K39</f>
        <v>0</v>
      </c>
      <c r="J35" s="540"/>
      <c r="K35" s="351">
        <f>P11下呂・高山・飛騨!O39</f>
        <v>0</v>
      </c>
      <c r="L35" s="354">
        <f>P11下呂・高山・飛騨!P39</f>
        <v>0</v>
      </c>
      <c r="M35" s="353">
        <f>COUNTA(P11下呂・高山・飛騨!T32:T38)</f>
        <v>0</v>
      </c>
      <c r="N35" s="351">
        <f>P11下呂・高山・飛騨!T39</f>
        <v>0</v>
      </c>
      <c r="O35" s="354">
        <f>P11下呂・高山・飛騨!U39</f>
        <v>0</v>
      </c>
      <c r="P35" s="353">
        <f>COUNTA(P11下呂・高山・飛騨!Y32:Y38)</f>
        <v>2</v>
      </c>
      <c r="Q35" s="351">
        <f>P11下呂・高山・飛騨!Y39</f>
        <v>250</v>
      </c>
      <c r="R35" s="354">
        <f>P11下呂・高山・飛騨!Z39</f>
        <v>0</v>
      </c>
      <c r="S35" s="358">
        <f t="shared" si="0"/>
        <v>10</v>
      </c>
      <c r="T35" s="359">
        <f t="shared" si="1"/>
        <v>6850</v>
      </c>
      <c r="U35" s="360">
        <f t="shared" si="2"/>
        <v>0</v>
      </c>
    </row>
    <row r="36" spans="1:21" ht="15.95" customHeight="1">
      <c r="A36" s="808" t="s">
        <v>161</v>
      </c>
      <c r="B36" s="821"/>
      <c r="C36" s="809"/>
      <c r="D36" s="495">
        <f>SUM(D7:D35)</f>
        <v>195</v>
      </c>
      <c r="E36" s="361">
        <f t="shared" ref="E36:R36" si="3">SUM(E7:E35)</f>
        <v>320350</v>
      </c>
      <c r="F36" s="168">
        <f t="shared" si="3"/>
        <v>0</v>
      </c>
      <c r="G36" s="362">
        <f>SUM(G7:G35)</f>
        <v>76</v>
      </c>
      <c r="H36" s="361">
        <f>SUM(H7:H35)</f>
        <v>130000</v>
      </c>
      <c r="I36" s="363">
        <f>SUM(I7:I35)</f>
        <v>0</v>
      </c>
      <c r="J36" s="362">
        <f>SUM(J7:J35)</f>
        <v>15</v>
      </c>
      <c r="K36" s="361">
        <f t="shared" si="3"/>
        <v>11200</v>
      </c>
      <c r="L36" s="168">
        <f t="shared" si="3"/>
        <v>0</v>
      </c>
      <c r="M36" s="362">
        <f>SUM(M7:M35)</f>
        <v>2</v>
      </c>
      <c r="N36" s="361">
        <f t="shared" si="3"/>
        <v>650</v>
      </c>
      <c r="O36" s="168">
        <f t="shared" si="3"/>
        <v>0</v>
      </c>
      <c r="P36" s="362">
        <f>SUM(P7:P35)</f>
        <v>44</v>
      </c>
      <c r="Q36" s="361">
        <f>SUM(Q7:Q35)</f>
        <v>20300</v>
      </c>
      <c r="R36" s="168">
        <f t="shared" si="3"/>
        <v>0</v>
      </c>
      <c r="S36" s="496">
        <f>SUM(S7:S35)</f>
        <v>332</v>
      </c>
      <c r="T36" s="361">
        <f>SUM(T7:T35)</f>
        <v>482500</v>
      </c>
      <c r="U36" s="168">
        <f>SUM(U7:U35)</f>
        <v>0</v>
      </c>
    </row>
    <row r="37" spans="1:21" s="544" customFormat="1" ht="9.1999999999999993" customHeight="1">
      <c r="A37" s="543"/>
      <c r="B37" s="805"/>
      <c r="C37" s="805"/>
      <c r="D37" s="806"/>
      <c r="E37" s="806"/>
      <c r="F37" s="806"/>
      <c r="G37" s="806"/>
      <c r="H37" s="806"/>
      <c r="I37" s="806"/>
      <c r="J37" s="806"/>
      <c r="K37" s="806"/>
      <c r="L37" s="806"/>
      <c r="M37" s="806"/>
      <c r="N37" s="806"/>
      <c r="O37" s="806"/>
      <c r="P37" s="806"/>
      <c r="Q37" s="806"/>
      <c r="R37" s="806"/>
      <c r="S37" s="806"/>
      <c r="T37" s="806"/>
      <c r="U37" s="807"/>
    </row>
    <row r="38" spans="1:21" s="544" customFormat="1" ht="18.75">
      <c r="A38" s="545"/>
      <c r="B38" s="497" t="s">
        <v>416</v>
      </c>
      <c r="C38" s="546"/>
      <c r="D38" s="497" t="s">
        <v>403</v>
      </c>
      <c r="E38" s="546"/>
      <c r="F38" s="547"/>
      <c r="G38" s="547"/>
      <c r="H38" s="547"/>
      <c r="I38" s="546"/>
      <c r="J38" s="546"/>
      <c r="K38" s="547"/>
      <c r="L38" s="546"/>
      <c r="M38" s="546"/>
      <c r="N38" s="547"/>
      <c r="O38" s="547"/>
      <c r="P38" s="548"/>
      <c r="Q38" s="546"/>
      <c r="R38" s="546"/>
      <c r="S38" s="546"/>
      <c r="T38" s="546"/>
      <c r="U38" s="498" t="s">
        <v>484</v>
      </c>
    </row>
    <row r="39" spans="1:21" s="544" customFormat="1">
      <c r="A39" s="499" t="s">
        <v>712</v>
      </c>
    </row>
    <row r="40" spans="1:21" s="544" customFormat="1"/>
    <row r="41" spans="1:21">
      <c r="U41" s="492" t="s">
        <v>259</v>
      </c>
    </row>
    <row r="42" spans="1:21">
      <c r="R42" s="549"/>
    </row>
  </sheetData>
  <sheetProtection algorithmName="SHA-512" hashValue="yBFRpqpsVFZae80IZASDn3hjT3mP7fF6BRpfl2k5m/Q+xJBV2+dEluVFN/jaOZJP032nlLpN4zxxIMwhZ9hMBw==" saltValue="+VzD4HrbOc4AT8FjHnUt8Q==" spinCount="100000" sheet="1" objects="1" scenarios="1"/>
  <mergeCells count="23">
    <mergeCell ref="I4:L4"/>
    <mergeCell ref="A36:C36"/>
    <mergeCell ref="H6:I6"/>
    <mergeCell ref="E6:F6"/>
    <mergeCell ref="B5:U5"/>
    <mergeCell ref="O4:Q4"/>
    <mergeCell ref="S4:U4"/>
    <mergeCell ref="G3:H3"/>
    <mergeCell ref="A1:U1"/>
    <mergeCell ref="B37:C37"/>
    <mergeCell ref="M4:N4"/>
    <mergeCell ref="D37:U37"/>
    <mergeCell ref="B6:C6"/>
    <mergeCell ref="Q6:R6"/>
    <mergeCell ref="O3:R3"/>
    <mergeCell ref="T6:U6"/>
    <mergeCell ref="I3:L3"/>
    <mergeCell ref="N6:O6"/>
    <mergeCell ref="A3:B3"/>
    <mergeCell ref="M3:N3"/>
    <mergeCell ref="C3:F4"/>
    <mergeCell ref="K6:L6"/>
    <mergeCell ref="G4:H4"/>
  </mergeCells>
  <phoneticPr fontId="2"/>
  <dataValidations count="1">
    <dataValidation allowBlank="1" showInputMessage="1" sqref="A39"/>
  </dataValidations>
  <pageMargins left="0.47244094488188981" right="0.15748031496062992" top="0.39370078740157483" bottom="0.31496062992125984" header="0.23622047244094491" footer="0.15748031496062992"/>
  <pageSetup paperSize="9" scale="95" orientation="landscape"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97"/>
  <sheetViews>
    <sheetView view="pageBreakPreview" topLeftCell="A13" zoomScaleNormal="100" zoomScaleSheetLayoutView="100" workbookViewId="0">
      <selection activeCell="M33" sqref="M33"/>
    </sheetView>
  </sheetViews>
  <sheetFormatPr defaultColWidth="9" defaultRowHeight="13.5"/>
  <cols>
    <col min="1" max="1" width="8.125" style="270" customWidth="1"/>
    <col min="2" max="2" width="1.875" style="271" customWidth="1"/>
    <col min="3" max="3" width="10" style="272" customWidth="1"/>
    <col min="4" max="4" width="2.125" style="272" customWidth="1"/>
    <col min="5" max="5" width="6.875" style="273" customWidth="1"/>
    <col min="6" max="6" width="6.875" style="270" customWidth="1"/>
    <col min="7" max="7" width="2" style="270" customWidth="1"/>
    <col min="8" max="8" width="10" style="270" customWidth="1"/>
    <col min="9" max="9" width="2.125" style="270" customWidth="1"/>
    <col min="10" max="10" width="6.875" style="274" customWidth="1"/>
    <col min="11" max="11" width="6.875" style="270" customWidth="1"/>
    <col min="12" max="12" width="0.375" style="270" customWidth="1"/>
    <col min="13" max="13" width="10" style="270" customWidth="1"/>
    <col min="14" max="14" width="2.125" style="270" customWidth="1"/>
    <col min="15" max="15" width="6.875" style="274" customWidth="1"/>
    <col min="16" max="16" width="6.875" style="270" customWidth="1"/>
    <col min="17" max="17" width="0.375" style="271" customWidth="1"/>
    <col min="18" max="18" width="10" style="270" customWidth="1"/>
    <col min="19" max="19" width="2.125" style="270" customWidth="1"/>
    <col min="20" max="20" width="6.875" style="274" customWidth="1"/>
    <col min="21" max="21" width="6.875" style="270" customWidth="1"/>
    <col min="22" max="22" width="0.375" style="270" customWidth="1"/>
    <col min="23" max="23" width="10" style="270" customWidth="1"/>
    <col min="24" max="24" width="2.125" style="270" customWidth="1"/>
    <col min="25" max="25" width="6.875" style="274" customWidth="1"/>
    <col min="26" max="26" width="6.875" style="270" customWidth="1"/>
    <col min="27" max="27" width="5.75" style="270" customWidth="1"/>
    <col min="28" max="28" width="7.875" style="270" customWidth="1"/>
    <col min="29" max="29" width="2.25" style="270" customWidth="1"/>
    <col min="30" max="30" width="5" style="270" customWidth="1"/>
    <col min="31" max="16384" width="9" style="270"/>
  </cols>
  <sheetData>
    <row r="1" spans="1:26" ht="17.25" customHeight="1">
      <c r="A1" s="827" t="s">
        <v>421</v>
      </c>
      <c r="B1" s="827"/>
      <c r="C1" s="827"/>
      <c r="D1" s="827"/>
      <c r="E1" s="827"/>
      <c r="F1" s="827"/>
      <c r="G1" s="827"/>
      <c r="H1" s="827"/>
      <c r="I1" s="827"/>
      <c r="J1" s="827"/>
      <c r="K1" s="827"/>
      <c r="L1" s="827"/>
      <c r="M1" s="827"/>
      <c r="N1" s="827"/>
      <c r="O1" s="827"/>
      <c r="P1" s="827"/>
      <c r="Q1" s="827"/>
      <c r="R1" s="827"/>
      <c r="S1" s="827"/>
      <c r="T1" s="827"/>
      <c r="U1" s="827"/>
      <c r="V1" s="827"/>
      <c r="W1" s="827"/>
      <c r="X1" s="827"/>
      <c r="Y1" s="827"/>
      <c r="Z1" s="827"/>
    </row>
    <row r="2" spans="1:26" ht="4.5" customHeight="1"/>
    <row r="3" spans="1:26" ht="24.75" customHeight="1">
      <c r="A3" s="567" t="s">
        <v>0</v>
      </c>
      <c r="B3" s="831"/>
      <c r="C3" s="831"/>
      <c r="D3" s="831"/>
      <c r="E3" s="831"/>
      <c r="F3" s="831"/>
      <c r="G3" s="275"/>
      <c r="H3" s="569" t="s">
        <v>1</v>
      </c>
      <c r="I3" s="834"/>
      <c r="J3" s="834"/>
      <c r="K3" s="834"/>
      <c r="L3" s="834"/>
      <c r="M3" s="834"/>
      <c r="N3" s="834"/>
      <c r="O3" s="834"/>
      <c r="P3" s="834"/>
      <c r="Q3" s="276"/>
      <c r="R3" s="569" t="s">
        <v>199</v>
      </c>
      <c r="S3" s="835"/>
      <c r="T3" s="835"/>
      <c r="U3" s="835"/>
      <c r="V3" s="835"/>
      <c r="W3" s="836"/>
      <c r="X3" s="568" t="s">
        <v>222</v>
      </c>
      <c r="Y3" s="277"/>
      <c r="Z3" s="278"/>
    </row>
    <row r="4" spans="1:26" ht="24.75" customHeight="1">
      <c r="A4" s="279"/>
      <c r="B4" s="832"/>
      <c r="C4" s="832"/>
      <c r="D4" s="832"/>
      <c r="E4" s="832"/>
      <c r="F4" s="832"/>
      <c r="G4" s="280"/>
      <c r="H4" s="569" t="s">
        <v>2</v>
      </c>
      <c r="I4" s="834"/>
      <c r="J4" s="834"/>
      <c r="K4" s="834"/>
      <c r="L4" s="834"/>
      <c r="M4" s="834"/>
      <c r="N4" s="834"/>
      <c r="O4" s="834"/>
      <c r="P4" s="834"/>
      <c r="Q4" s="276"/>
      <c r="R4" s="569" t="s">
        <v>3</v>
      </c>
      <c r="S4" s="837">
        <f>SUM(K5)</f>
        <v>0</v>
      </c>
      <c r="T4" s="837"/>
      <c r="U4" s="837"/>
      <c r="V4" s="281"/>
      <c r="W4" s="570" t="s">
        <v>162</v>
      </c>
      <c r="X4" s="841"/>
      <c r="Y4" s="842"/>
      <c r="Z4" s="843"/>
    </row>
    <row r="5" spans="1:26" s="99" customFormat="1" ht="23.45" customHeight="1">
      <c r="B5" s="571" t="s">
        <v>432</v>
      </c>
      <c r="D5" s="98"/>
      <c r="E5" s="100"/>
      <c r="F5" s="572" t="s">
        <v>161</v>
      </c>
      <c r="G5" s="833">
        <f>SUM(E42,J42,O42,T42,Y27)</f>
        <v>113850</v>
      </c>
      <c r="H5" s="833">
        <f>SUM(C42,H42,M42,R42,W27)</f>
        <v>0</v>
      </c>
      <c r="I5" s="573" t="s">
        <v>162</v>
      </c>
      <c r="J5" s="574" t="s">
        <v>431</v>
      </c>
      <c r="K5" s="840">
        <f>SUM(F42,K42,P42,U42,Z27)</f>
        <v>0</v>
      </c>
      <c r="L5" s="840"/>
      <c r="M5" s="840"/>
      <c r="N5" s="573" t="s">
        <v>162</v>
      </c>
      <c r="O5" s="575" t="s">
        <v>461</v>
      </c>
      <c r="Q5" s="282"/>
      <c r="T5" s="283"/>
      <c r="Y5" s="283"/>
      <c r="Z5" s="284"/>
    </row>
    <row r="6" spans="1:26" s="92" customFormat="1" ht="13.5" customHeight="1">
      <c r="A6" s="576" t="s">
        <v>5</v>
      </c>
      <c r="B6" s="808" t="s">
        <v>6</v>
      </c>
      <c r="C6" s="821"/>
      <c r="D6" s="821"/>
      <c r="E6" s="821"/>
      <c r="F6" s="577" t="s">
        <v>220</v>
      </c>
      <c r="G6" s="808" t="s">
        <v>9</v>
      </c>
      <c r="H6" s="821"/>
      <c r="I6" s="821"/>
      <c r="J6" s="821"/>
      <c r="K6" s="577" t="s">
        <v>220</v>
      </c>
      <c r="L6" s="821" t="s">
        <v>7</v>
      </c>
      <c r="M6" s="821"/>
      <c r="N6" s="821"/>
      <c r="O6" s="821"/>
      <c r="P6" s="577" t="s">
        <v>220</v>
      </c>
      <c r="Q6" s="808" t="s">
        <v>8</v>
      </c>
      <c r="R6" s="821"/>
      <c r="S6" s="821"/>
      <c r="T6" s="821"/>
      <c r="U6" s="577" t="s">
        <v>220</v>
      </c>
      <c r="V6" s="808" t="s">
        <v>10</v>
      </c>
      <c r="W6" s="821"/>
      <c r="X6" s="821"/>
      <c r="Y6" s="821"/>
      <c r="Z6" s="577" t="s">
        <v>220</v>
      </c>
    </row>
    <row r="7" spans="1:26" s="271" customFormat="1" ht="13.5" customHeight="1">
      <c r="A7" s="285"/>
      <c r="B7" s="285"/>
      <c r="C7" s="402" t="s">
        <v>409</v>
      </c>
      <c r="D7" s="403" t="s">
        <v>394</v>
      </c>
      <c r="E7" s="404">
        <v>1500</v>
      </c>
      <c r="F7" s="286"/>
      <c r="G7" s="287"/>
      <c r="H7" s="393" t="s">
        <v>193</v>
      </c>
      <c r="I7" s="406" t="s">
        <v>358</v>
      </c>
      <c r="J7" s="410">
        <v>4150</v>
      </c>
      <c r="K7" s="286"/>
      <c r="L7" s="289"/>
      <c r="M7" s="288"/>
      <c r="N7" s="113"/>
      <c r="O7" s="316"/>
      <c r="P7" s="286"/>
      <c r="Q7" s="287"/>
      <c r="R7" s="288"/>
      <c r="S7" s="290"/>
      <c r="T7" s="291"/>
      <c r="U7" s="286"/>
      <c r="V7" s="287"/>
      <c r="W7" s="393" t="s">
        <v>413</v>
      </c>
      <c r="X7" s="553"/>
      <c r="Y7" s="394">
        <v>750</v>
      </c>
      <c r="Z7" s="292"/>
    </row>
    <row r="8" spans="1:26" s="271" customFormat="1" ht="13.5" customHeight="1">
      <c r="A8" s="293"/>
      <c r="B8" s="293"/>
      <c r="C8" s="402" t="s">
        <v>410</v>
      </c>
      <c r="D8" s="406" t="s">
        <v>396</v>
      </c>
      <c r="E8" s="397">
        <v>1900</v>
      </c>
      <c r="F8" s="292"/>
      <c r="G8" s="294"/>
      <c r="H8" s="393" t="s">
        <v>12</v>
      </c>
      <c r="I8" s="406" t="s">
        <v>694</v>
      </c>
      <c r="J8" s="394">
        <v>1900</v>
      </c>
      <c r="K8" s="292"/>
      <c r="L8" s="289"/>
      <c r="M8" s="288"/>
      <c r="N8" s="113"/>
      <c r="O8" s="316"/>
      <c r="P8" s="292"/>
      <c r="Q8" s="294"/>
      <c r="R8" s="288"/>
      <c r="S8" s="113"/>
      <c r="T8" s="295"/>
      <c r="U8" s="292"/>
      <c r="V8" s="294"/>
      <c r="W8" s="393" t="s">
        <v>17</v>
      </c>
      <c r="X8" s="553"/>
      <c r="Y8" s="394">
        <v>350</v>
      </c>
      <c r="Z8" s="296"/>
    </row>
    <row r="9" spans="1:26" s="271" customFormat="1" ht="13.5" customHeight="1">
      <c r="A9" s="293"/>
      <c r="B9" s="293"/>
      <c r="C9" s="402" t="s">
        <v>411</v>
      </c>
      <c r="D9" s="406" t="s">
        <v>394</v>
      </c>
      <c r="E9" s="397">
        <v>1800</v>
      </c>
      <c r="F9" s="292"/>
      <c r="G9" s="294"/>
      <c r="H9" s="393" t="s">
        <v>14</v>
      </c>
      <c r="I9" s="406" t="s">
        <v>15</v>
      </c>
      <c r="J9" s="394">
        <v>2050</v>
      </c>
      <c r="K9" s="292"/>
      <c r="L9" s="289"/>
      <c r="M9" s="288"/>
      <c r="N9" s="113"/>
      <c r="P9" s="292"/>
      <c r="Q9" s="294"/>
      <c r="R9" s="288"/>
      <c r="S9" s="113"/>
      <c r="T9" s="297"/>
      <c r="U9" s="292"/>
      <c r="V9" s="294"/>
      <c r="W9" s="393" t="s">
        <v>20</v>
      </c>
      <c r="X9" s="553"/>
      <c r="Y9" s="394">
        <v>500</v>
      </c>
      <c r="Z9" s="296"/>
    </row>
    <row r="10" spans="1:26" s="271" customFormat="1" ht="13.5" customHeight="1">
      <c r="A10" s="293"/>
      <c r="B10" s="293"/>
      <c r="C10" s="402" t="s">
        <v>18</v>
      </c>
      <c r="D10" s="406" t="s">
        <v>394</v>
      </c>
      <c r="E10" s="407">
        <v>1550</v>
      </c>
      <c r="F10" s="292"/>
      <c r="G10" s="294"/>
      <c r="H10" s="393" t="s">
        <v>260</v>
      </c>
      <c r="I10" s="406" t="s">
        <v>695</v>
      </c>
      <c r="J10" s="394">
        <v>2850</v>
      </c>
      <c r="K10" s="292"/>
      <c r="L10" s="289"/>
      <c r="M10" s="288"/>
      <c r="N10" s="113"/>
      <c r="O10" s="316"/>
      <c r="P10" s="292"/>
      <c r="Q10" s="294"/>
      <c r="R10" s="288"/>
      <c r="S10" s="113"/>
      <c r="T10" s="291"/>
      <c r="U10" s="292"/>
      <c r="V10" s="294"/>
      <c r="W10" s="395" t="s">
        <v>23</v>
      </c>
      <c r="X10" s="553"/>
      <c r="Y10" s="394">
        <v>800</v>
      </c>
      <c r="Z10" s="296"/>
    </row>
    <row r="11" spans="1:26" s="271" customFormat="1" ht="13.5" customHeight="1">
      <c r="A11" s="293"/>
      <c r="B11" s="293"/>
      <c r="C11" s="402" t="s">
        <v>21</v>
      </c>
      <c r="D11" s="406" t="s">
        <v>394</v>
      </c>
      <c r="E11" s="407">
        <v>1850</v>
      </c>
      <c r="F11" s="292"/>
      <c r="G11" s="294"/>
      <c r="H11" s="393" t="s">
        <v>653</v>
      </c>
      <c r="I11" s="406" t="s">
        <v>615</v>
      </c>
      <c r="J11" s="394">
        <v>2050</v>
      </c>
      <c r="K11" s="292"/>
      <c r="L11" s="289"/>
      <c r="M11" s="288"/>
      <c r="N11" s="113"/>
      <c r="O11" s="316"/>
      <c r="P11" s="292"/>
      <c r="Q11" s="294"/>
      <c r="R11" s="288"/>
      <c r="S11" s="113"/>
      <c r="T11" s="291"/>
      <c r="U11" s="292"/>
      <c r="V11" s="294"/>
      <c r="W11" s="396" t="s">
        <v>25</v>
      </c>
      <c r="X11" s="554"/>
      <c r="Y11" s="394">
        <v>550</v>
      </c>
      <c r="Z11" s="296"/>
    </row>
    <row r="12" spans="1:26" s="271" customFormat="1" ht="13.5" customHeight="1">
      <c r="A12" s="293"/>
      <c r="B12" s="293"/>
      <c r="C12" s="402" t="s">
        <v>24</v>
      </c>
      <c r="D12" s="406" t="s">
        <v>394</v>
      </c>
      <c r="E12" s="397">
        <v>1300</v>
      </c>
      <c r="F12" s="292"/>
      <c r="G12" s="294"/>
      <c r="H12" s="393" t="s">
        <v>258</v>
      </c>
      <c r="I12" s="406" t="s">
        <v>616</v>
      </c>
      <c r="J12" s="394">
        <v>2300</v>
      </c>
      <c r="K12" s="292"/>
      <c r="L12" s="289"/>
      <c r="M12" s="288"/>
      <c r="N12" s="113"/>
      <c r="O12" s="316"/>
      <c r="P12" s="292"/>
      <c r="Q12" s="294"/>
      <c r="R12" s="288"/>
      <c r="S12" s="113"/>
      <c r="T12" s="291"/>
      <c r="U12" s="292"/>
      <c r="V12" s="294"/>
      <c r="W12" s="393" t="s">
        <v>24</v>
      </c>
      <c r="X12" s="553"/>
      <c r="Y12" s="397">
        <v>450</v>
      </c>
      <c r="Z12" s="296"/>
    </row>
    <row r="13" spans="1:26" s="271" customFormat="1" ht="13.5" customHeight="1">
      <c r="A13" s="293"/>
      <c r="B13" s="293"/>
      <c r="C13" s="402" t="s">
        <v>26</v>
      </c>
      <c r="D13" s="406" t="s">
        <v>468</v>
      </c>
      <c r="E13" s="397">
        <v>1800</v>
      </c>
      <c r="F13" s="292"/>
      <c r="G13" s="294"/>
      <c r="H13" s="393" t="s">
        <v>267</v>
      </c>
      <c r="I13" s="406" t="s">
        <v>696</v>
      </c>
      <c r="J13" s="394">
        <v>4700</v>
      </c>
      <c r="K13" s="292"/>
      <c r="L13" s="289"/>
      <c r="M13" s="288"/>
      <c r="N13" s="113"/>
      <c r="O13" s="316"/>
      <c r="P13" s="292"/>
      <c r="Q13" s="294"/>
      <c r="R13" s="288"/>
      <c r="S13" s="113"/>
      <c r="T13" s="291"/>
      <c r="U13" s="292"/>
      <c r="V13" s="294"/>
      <c r="W13" s="393" t="s">
        <v>406</v>
      </c>
      <c r="X13" s="553"/>
      <c r="Y13" s="397">
        <v>800</v>
      </c>
      <c r="Z13" s="296"/>
    </row>
    <row r="14" spans="1:26" s="271" customFormat="1" ht="13.5" customHeight="1">
      <c r="A14" s="293"/>
      <c r="B14" s="408" t="s">
        <v>223</v>
      </c>
      <c r="C14" s="402" t="s">
        <v>266</v>
      </c>
      <c r="D14" s="406" t="s">
        <v>396</v>
      </c>
      <c r="E14" s="397">
        <v>2650</v>
      </c>
      <c r="F14" s="292"/>
      <c r="G14" s="294"/>
      <c r="H14" s="393" t="s">
        <v>27</v>
      </c>
      <c r="I14" s="406" t="s">
        <v>698</v>
      </c>
      <c r="J14" s="394">
        <v>1950</v>
      </c>
      <c r="K14" s="292"/>
      <c r="L14" s="287"/>
      <c r="M14" s="288"/>
      <c r="N14" s="113"/>
      <c r="O14" s="291"/>
      <c r="P14" s="292"/>
      <c r="Q14" s="294"/>
      <c r="R14" s="288"/>
      <c r="S14" s="113"/>
      <c r="T14" s="291"/>
      <c r="U14" s="292"/>
      <c r="V14" s="294"/>
      <c r="W14" s="398" t="s">
        <v>405</v>
      </c>
      <c r="X14" s="555"/>
      <c r="Y14" s="399">
        <v>550</v>
      </c>
      <c r="Z14" s="296"/>
    </row>
    <row r="15" spans="1:26" s="271" customFormat="1" ht="13.5" customHeight="1">
      <c r="A15" s="293"/>
      <c r="B15" s="408" t="s">
        <v>224</v>
      </c>
      <c r="C15" s="402" t="s">
        <v>268</v>
      </c>
      <c r="D15" s="406" t="s">
        <v>396</v>
      </c>
      <c r="E15" s="397">
        <v>700</v>
      </c>
      <c r="F15" s="292"/>
      <c r="G15" s="294"/>
      <c r="H15" s="393" t="s">
        <v>466</v>
      </c>
      <c r="I15" s="406" t="s">
        <v>697</v>
      </c>
      <c r="J15" s="394">
        <v>1750</v>
      </c>
      <c r="K15" s="292"/>
      <c r="L15" s="294"/>
      <c r="M15" s="288"/>
      <c r="N15" s="113"/>
      <c r="O15" s="291"/>
      <c r="P15" s="292"/>
      <c r="Q15" s="294"/>
      <c r="R15" s="288"/>
      <c r="S15" s="113"/>
      <c r="T15" s="291"/>
      <c r="U15" s="292"/>
      <c r="V15" s="294"/>
      <c r="W15" s="288"/>
      <c r="X15" s="553"/>
      <c r="Y15" s="291"/>
      <c r="Z15" s="296"/>
    </row>
    <row r="16" spans="1:26" s="271" customFormat="1" ht="13.5" customHeight="1">
      <c r="A16" s="293"/>
      <c r="B16" s="293"/>
      <c r="C16" s="402" t="s">
        <v>404</v>
      </c>
      <c r="D16" s="406" t="s">
        <v>396</v>
      </c>
      <c r="E16" s="397">
        <v>1000</v>
      </c>
      <c r="F16" s="292"/>
      <c r="G16" s="294"/>
      <c r="H16" s="393" t="s">
        <v>587</v>
      </c>
      <c r="I16" s="406" t="s">
        <v>256</v>
      </c>
      <c r="J16" s="394">
        <v>1500</v>
      </c>
      <c r="K16" s="292"/>
      <c r="L16" s="289"/>
      <c r="M16" s="288"/>
      <c r="N16" s="113"/>
      <c r="O16" s="274"/>
      <c r="P16" s="292"/>
      <c r="Q16" s="294"/>
      <c r="R16" s="288"/>
      <c r="S16" s="113"/>
      <c r="T16" s="291"/>
      <c r="U16" s="292"/>
      <c r="V16" s="294"/>
      <c r="W16" s="107"/>
      <c r="X16" s="555"/>
      <c r="Y16" s="556"/>
      <c r="Z16" s="296"/>
    </row>
    <row r="17" spans="1:26" s="271" customFormat="1" ht="13.5" customHeight="1">
      <c r="A17" s="293"/>
      <c r="B17" s="293"/>
      <c r="C17" s="402" t="s">
        <v>269</v>
      </c>
      <c r="D17" s="406" t="s">
        <v>396</v>
      </c>
      <c r="E17" s="397">
        <v>850</v>
      </c>
      <c r="F17" s="292"/>
      <c r="G17" s="294"/>
      <c r="H17" s="393" t="s">
        <v>465</v>
      </c>
      <c r="I17" s="406" t="s">
        <v>698</v>
      </c>
      <c r="J17" s="394">
        <v>1500</v>
      </c>
      <c r="K17" s="292"/>
      <c r="L17" s="289"/>
      <c r="M17" s="288"/>
      <c r="N17" s="113"/>
      <c r="O17" s="291"/>
      <c r="P17" s="292"/>
      <c r="Q17" s="294"/>
      <c r="R17" s="288"/>
      <c r="S17" s="113"/>
      <c r="T17" s="291"/>
      <c r="U17" s="292"/>
      <c r="V17" s="294"/>
      <c r="W17" s="107"/>
      <c r="X17" s="555"/>
      <c r="Y17" s="556"/>
      <c r="Z17" s="296"/>
    </row>
    <row r="18" spans="1:26" s="271" customFormat="1" ht="13.5" customHeight="1">
      <c r="A18" s="293"/>
      <c r="B18" s="293"/>
      <c r="C18" s="402" t="s">
        <v>28</v>
      </c>
      <c r="D18" s="406" t="s">
        <v>468</v>
      </c>
      <c r="E18" s="397">
        <v>1250</v>
      </c>
      <c r="F18" s="292"/>
      <c r="G18" s="294"/>
      <c r="H18" s="393" t="s">
        <v>197</v>
      </c>
      <c r="I18" s="406" t="s">
        <v>615</v>
      </c>
      <c r="J18" s="394">
        <v>2000</v>
      </c>
      <c r="K18" s="292"/>
      <c r="L18" s="289"/>
      <c r="M18" s="288"/>
      <c r="N18" s="113"/>
      <c r="O18" s="291"/>
      <c r="P18" s="292"/>
      <c r="Q18" s="294"/>
      <c r="R18" s="288"/>
      <c r="S18" s="113"/>
      <c r="T18" s="291"/>
      <c r="U18" s="292"/>
      <c r="V18" s="294"/>
      <c r="W18" s="107"/>
      <c r="X18" s="555"/>
      <c r="Y18" s="556"/>
      <c r="Z18" s="296"/>
    </row>
    <row r="19" spans="1:26" s="271" customFormat="1" ht="13.5" customHeight="1">
      <c r="A19" s="293"/>
      <c r="B19" s="293"/>
      <c r="C19" s="402" t="s">
        <v>16</v>
      </c>
      <c r="D19" s="406" t="s">
        <v>396</v>
      </c>
      <c r="E19" s="397">
        <v>1900</v>
      </c>
      <c r="F19" s="292"/>
      <c r="G19" s="294"/>
      <c r="H19" s="393" t="s">
        <v>29</v>
      </c>
      <c r="I19" s="406" t="s">
        <v>697</v>
      </c>
      <c r="J19" s="394">
        <v>2850</v>
      </c>
      <c r="K19" s="292"/>
      <c r="L19" s="289"/>
      <c r="M19" s="288"/>
      <c r="N19" s="113"/>
      <c r="O19" s="291"/>
      <c r="P19" s="292"/>
      <c r="Q19" s="294"/>
      <c r="R19" s="288"/>
      <c r="S19" s="113"/>
      <c r="T19" s="291"/>
      <c r="U19" s="292"/>
      <c r="V19" s="557"/>
      <c r="W19" s="107"/>
      <c r="X19" s="555"/>
      <c r="Y19" s="556"/>
      <c r="Z19" s="110"/>
    </row>
    <row r="20" spans="1:26" s="271" customFormat="1" ht="13.5" customHeight="1">
      <c r="A20" s="293"/>
      <c r="B20" s="293"/>
      <c r="C20" s="402" t="s">
        <v>188</v>
      </c>
      <c r="D20" s="409" t="s">
        <v>469</v>
      </c>
      <c r="E20" s="397">
        <v>1550</v>
      </c>
      <c r="F20" s="292"/>
      <c r="G20" s="294"/>
      <c r="H20" s="393" t="s">
        <v>13</v>
      </c>
      <c r="I20" s="406" t="s">
        <v>698</v>
      </c>
      <c r="J20" s="394">
        <v>1700</v>
      </c>
      <c r="K20" s="292"/>
      <c r="L20" s="289"/>
      <c r="M20" s="288"/>
      <c r="N20" s="113"/>
      <c r="O20" s="291"/>
      <c r="P20" s="292"/>
      <c r="Q20" s="294"/>
      <c r="R20" s="288"/>
      <c r="S20" s="113"/>
      <c r="T20" s="291"/>
      <c r="U20" s="292"/>
      <c r="V20" s="294"/>
      <c r="W20" s="288"/>
      <c r="X20" s="553"/>
      <c r="Y20" s="291"/>
      <c r="Z20" s="296"/>
    </row>
    <row r="21" spans="1:26" s="271" customFormat="1" ht="13.5" customHeight="1">
      <c r="A21" s="293"/>
      <c r="B21" s="293"/>
      <c r="C21" s="402" t="s">
        <v>30</v>
      </c>
      <c r="D21" s="406" t="s">
        <v>396</v>
      </c>
      <c r="E21" s="397">
        <v>750</v>
      </c>
      <c r="F21" s="292"/>
      <c r="G21" s="294"/>
      <c r="H21" s="393" t="s">
        <v>11</v>
      </c>
      <c r="I21" s="406" t="s">
        <v>615</v>
      </c>
      <c r="J21" s="397">
        <v>2350</v>
      </c>
      <c r="K21" s="292"/>
      <c r="L21" s="289"/>
      <c r="M21" s="300"/>
      <c r="N21" s="299"/>
      <c r="O21" s="291"/>
      <c r="P21" s="292"/>
      <c r="Q21" s="294"/>
      <c r="R21" s="288"/>
      <c r="S21" s="113"/>
      <c r="T21" s="291"/>
      <c r="U21" s="292"/>
      <c r="V21" s="294"/>
      <c r="W21" s="288"/>
      <c r="X21" s="553"/>
      <c r="Y21" s="291"/>
      <c r="Z21" s="296"/>
    </row>
    <row r="22" spans="1:26" s="271" customFormat="1" ht="13.5" customHeight="1">
      <c r="A22" s="293"/>
      <c r="B22" s="293"/>
      <c r="C22" s="402" t="s">
        <v>31</v>
      </c>
      <c r="D22" s="406" t="s">
        <v>396</v>
      </c>
      <c r="E22" s="397">
        <v>1200</v>
      </c>
      <c r="F22" s="292"/>
      <c r="G22" s="294"/>
      <c r="H22" s="393" t="s">
        <v>32</v>
      </c>
      <c r="I22" s="406" t="s">
        <v>358</v>
      </c>
      <c r="J22" s="397">
        <v>1800</v>
      </c>
      <c r="K22" s="292"/>
      <c r="L22" s="289"/>
      <c r="M22" s="300"/>
      <c r="N22" s="113"/>
      <c r="O22" s="291"/>
      <c r="P22" s="292"/>
      <c r="Q22" s="294"/>
      <c r="R22" s="288"/>
      <c r="S22" s="113"/>
      <c r="T22" s="291"/>
      <c r="U22" s="292"/>
      <c r="V22" s="294"/>
      <c r="W22" s="288"/>
      <c r="X22" s="553"/>
      <c r="Y22" s="291"/>
      <c r="Z22" s="296"/>
    </row>
    <row r="23" spans="1:26" s="271" customFormat="1" ht="13.5" customHeight="1">
      <c r="A23" s="293"/>
      <c r="B23" s="293"/>
      <c r="C23" s="402" t="s">
        <v>270</v>
      </c>
      <c r="D23" s="406" t="s">
        <v>394</v>
      </c>
      <c r="E23" s="397">
        <v>1950</v>
      </c>
      <c r="F23" s="292"/>
      <c r="G23" s="294"/>
      <c r="H23" s="393" t="s">
        <v>152</v>
      </c>
      <c r="I23" s="406" t="s">
        <v>698</v>
      </c>
      <c r="J23" s="394">
        <v>1850</v>
      </c>
      <c r="K23" s="292"/>
      <c r="L23" s="289"/>
      <c r="M23" s="288"/>
      <c r="N23" s="113"/>
      <c r="O23" s="291"/>
      <c r="P23" s="292"/>
      <c r="Q23" s="294"/>
      <c r="R23" s="301"/>
      <c r="S23" s="113"/>
      <c r="T23" s="291"/>
      <c r="U23" s="292"/>
      <c r="V23" s="294"/>
      <c r="W23" s="288"/>
      <c r="X23" s="553"/>
      <c r="Y23" s="291"/>
      <c r="Z23" s="296"/>
    </row>
    <row r="24" spans="1:26" s="271" customFormat="1" ht="13.5" customHeight="1">
      <c r="A24" s="293"/>
      <c r="B24" s="293"/>
      <c r="C24" s="402" t="s">
        <v>271</v>
      </c>
      <c r="D24" s="409" t="s">
        <v>469</v>
      </c>
      <c r="E24" s="397">
        <v>1350</v>
      </c>
      <c r="F24" s="292"/>
      <c r="G24" s="294"/>
      <c r="H24" s="393" t="s">
        <v>625</v>
      </c>
      <c r="I24" s="406" t="s">
        <v>615</v>
      </c>
      <c r="J24" s="394">
        <v>2700</v>
      </c>
      <c r="K24" s="292"/>
      <c r="L24" s="289"/>
      <c r="M24" s="107"/>
      <c r="N24" s="113"/>
      <c r="O24" s="291"/>
      <c r="P24" s="296"/>
      <c r="Q24" s="294"/>
      <c r="R24" s="288"/>
      <c r="S24" s="113"/>
      <c r="T24" s="291"/>
      <c r="U24" s="292"/>
      <c r="V24" s="294"/>
      <c r="W24" s="288"/>
      <c r="X24" s="553"/>
      <c r="Y24" s="291"/>
      <c r="Z24" s="296"/>
    </row>
    <row r="25" spans="1:26" s="271" customFormat="1" ht="13.5" customHeight="1">
      <c r="A25" s="293"/>
      <c r="B25" s="293"/>
      <c r="C25" s="402" t="s">
        <v>35</v>
      </c>
      <c r="D25" s="406" t="s">
        <v>394</v>
      </c>
      <c r="E25" s="397">
        <v>1400</v>
      </c>
      <c r="F25" s="292"/>
      <c r="G25" s="294"/>
      <c r="H25" s="393" t="s">
        <v>34</v>
      </c>
      <c r="I25" s="406" t="s">
        <v>358</v>
      </c>
      <c r="J25" s="394">
        <v>1100</v>
      </c>
      <c r="K25" s="292"/>
      <c r="L25" s="289"/>
      <c r="M25" s="288"/>
      <c r="N25" s="113"/>
      <c r="O25" s="291"/>
      <c r="P25" s="296"/>
      <c r="Q25" s="294"/>
      <c r="R25" s="288"/>
      <c r="S25" s="113"/>
      <c r="T25" s="291"/>
      <c r="U25" s="292"/>
      <c r="V25" s="294"/>
      <c r="W25" s="288"/>
      <c r="X25" s="553"/>
      <c r="Y25" s="291"/>
      <c r="Z25" s="296"/>
    </row>
    <row r="26" spans="1:26" s="271" customFormat="1" ht="13.5" customHeight="1">
      <c r="A26" s="293"/>
      <c r="B26" s="293"/>
      <c r="C26" s="402" t="s">
        <v>37</v>
      </c>
      <c r="D26" s="406" t="s">
        <v>468</v>
      </c>
      <c r="E26" s="397">
        <v>1650</v>
      </c>
      <c r="F26" s="292"/>
      <c r="G26" s="294"/>
      <c r="H26" s="393" t="s">
        <v>36</v>
      </c>
      <c r="I26" s="406" t="s">
        <v>615</v>
      </c>
      <c r="J26" s="394">
        <v>900</v>
      </c>
      <c r="K26" s="292"/>
      <c r="M26" s="107"/>
      <c r="N26" s="113"/>
      <c r="O26" s="291"/>
      <c r="P26" s="296"/>
      <c r="Q26" s="294"/>
      <c r="R26" s="288"/>
      <c r="S26" s="113"/>
      <c r="T26" s="291"/>
      <c r="U26" s="292"/>
      <c r="V26" s="558"/>
      <c r="W26" s="559"/>
      <c r="X26" s="560"/>
      <c r="Y26" s="561"/>
      <c r="Z26" s="302"/>
    </row>
    <row r="27" spans="1:26" s="271" customFormat="1" ht="13.5" customHeight="1">
      <c r="A27" s="293"/>
      <c r="B27" s="293"/>
      <c r="C27" s="402" t="s">
        <v>38</v>
      </c>
      <c r="D27" s="406" t="s">
        <v>468</v>
      </c>
      <c r="E27" s="397">
        <v>1550</v>
      </c>
      <c r="F27" s="292"/>
      <c r="G27" s="294"/>
      <c r="H27" s="393" t="s">
        <v>33</v>
      </c>
      <c r="I27" s="406" t="s">
        <v>698</v>
      </c>
      <c r="J27" s="394">
        <v>1050</v>
      </c>
      <c r="K27" s="292"/>
      <c r="L27" s="289"/>
      <c r="M27" s="288"/>
      <c r="N27" s="113"/>
      <c r="O27" s="291"/>
      <c r="P27" s="296"/>
      <c r="Q27" s="294"/>
      <c r="R27" s="288"/>
      <c r="S27" s="113"/>
      <c r="T27" s="291"/>
      <c r="U27" s="292"/>
      <c r="V27" s="562"/>
      <c r="W27" s="401" t="s">
        <v>417</v>
      </c>
      <c r="X27" s="564"/>
      <c r="Y27" s="364">
        <f>SUM(Y7:Y26)</f>
        <v>4750</v>
      </c>
      <c r="Z27" s="365">
        <f>SUM(Z7:Z19)</f>
        <v>0</v>
      </c>
    </row>
    <row r="28" spans="1:26" s="271" customFormat="1" ht="13.5" customHeight="1">
      <c r="A28" s="293"/>
      <c r="B28" s="293"/>
      <c r="C28" s="402" t="s">
        <v>22</v>
      </c>
      <c r="D28" s="406" t="s">
        <v>468</v>
      </c>
      <c r="E28" s="397">
        <v>1300</v>
      </c>
      <c r="F28" s="292"/>
      <c r="G28" s="294"/>
      <c r="H28" s="393" t="s">
        <v>39</v>
      </c>
      <c r="I28" s="406" t="s">
        <v>697</v>
      </c>
      <c r="J28" s="394">
        <v>1900</v>
      </c>
      <c r="K28" s="292"/>
      <c r="L28" s="289"/>
      <c r="M28" s="288"/>
      <c r="N28" s="113"/>
      <c r="O28" s="291"/>
      <c r="P28" s="296"/>
      <c r="Q28" s="294"/>
      <c r="R28" s="288"/>
      <c r="S28" s="299"/>
      <c r="T28" s="291"/>
      <c r="U28" s="292"/>
      <c r="V28" s="303"/>
      <c r="W28" s="304"/>
      <c r="X28" s="305"/>
      <c r="Y28" s="306"/>
      <c r="Z28" s="307"/>
    </row>
    <row r="29" spans="1:26" s="271" customFormat="1" ht="13.5" customHeight="1">
      <c r="A29" s="293"/>
      <c r="B29" s="293"/>
      <c r="C29" s="402" t="s">
        <v>40</v>
      </c>
      <c r="D29" s="406" t="s">
        <v>394</v>
      </c>
      <c r="E29" s="397">
        <v>800</v>
      </c>
      <c r="F29" s="292"/>
      <c r="G29" s="294"/>
      <c r="H29" s="393" t="s">
        <v>412</v>
      </c>
      <c r="I29" s="406" t="s">
        <v>358</v>
      </c>
      <c r="J29" s="394">
        <v>2150</v>
      </c>
      <c r="K29" s="292"/>
      <c r="L29" s="289"/>
      <c r="M29" s="107"/>
      <c r="N29" s="113"/>
      <c r="O29" s="291"/>
      <c r="P29" s="296"/>
      <c r="Q29" s="294"/>
      <c r="R29" s="298"/>
      <c r="S29" s="113"/>
      <c r="T29" s="291"/>
      <c r="U29" s="292"/>
      <c r="V29" s="308"/>
      <c r="W29" s="578" t="s">
        <v>184</v>
      </c>
      <c r="X29" s="309"/>
      <c r="Y29" s="310"/>
      <c r="Z29" s="311"/>
    </row>
    <row r="30" spans="1:26" s="271" customFormat="1" ht="13.5" customHeight="1">
      <c r="A30" s="293"/>
      <c r="B30" s="293"/>
      <c r="C30" s="402" t="s">
        <v>41</v>
      </c>
      <c r="D30" s="406" t="s">
        <v>468</v>
      </c>
      <c r="E30" s="397">
        <v>1200</v>
      </c>
      <c r="F30" s="292"/>
      <c r="G30" s="294"/>
      <c r="H30" s="393" t="s">
        <v>42</v>
      </c>
      <c r="I30" s="411" t="s">
        <v>699</v>
      </c>
      <c r="J30" s="394">
        <v>1600</v>
      </c>
      <c r="K30" s="292"/>
      <c r="L30" s="289"/>
      <c r="M30" s="107"/>
      <c r="N30" s="290"/>
      <c r="O30" s="291"/>
      <c r="P30" s="296"/>
      <c r="Q30" s="294"/>
      <c r="R30" s="288"/>
      <c r="S30" s="113"/>
      <c r="T30" s="291"/>
      <c r="U30" s="292"/>
      <c r="V30" s="308"/>
      <c r="W30" s="828" t="s">
        <v>208</v>
      </c>
      <c r="X30" s="838"/>
      <c r="Y30" s="838"/>
      <c r="Z30" s="839"/>
    </row>
    <row r="31" spans="1:26" s="271" customFormat="1" ht="13.5" customHeight="1">
      <c r="A31" s="293"/>
      <c r="B31" s="293"/>
      <c r="C31" s="402" t="s">
        <v>272</v>
      </c>
      <c r="D31" s="409" t="s">
        <v>470</v>
      </c>
      <c r="E31" s="397">
        <v>1850</v>
      </c>
      <c r="F31" s="292"/>
      <c r="G31" s="294"/>
      <c r="H31" s="395" t="s">
        <v>153</v>
      </c>
      <c r="I31" s="411" t="s">
        <v>276</v>
      </c>
      <c r="J31" s="394">
        <v>900</v>
      </c>
      <c r="K31" s="292"/>
      <c r="L31" s="289"/>
      <c r="M31" s="107"/>
      <c r="N31" s="290"/>
      <c r="O31" s="291"/>
      <c r="P31" s="296"/>
      <c r="Q31" s="294"/>
      <c r="R31" s="107"/>
      <c r="S31" s="113"/>
      <c r="T31" s="291"/>
      <c r="U31" s="292"/>
      <c r="V31" s="308"/>
      <c r="W31" s="828" t="s">
        <v>659</v>
      </c>
      <c r="X31" s="829"/>
      <c r="Y31" s="829"/>
      <c r="Z31" s="830"/>
    </row>
    <row r="32" spans="1:26" s="271" customFormat="1" ht="13.5" customHeight="1">
      <c r="A32" s="293"/>
      <c r="B32" s="405" t="s">
        <v>430</v>
      </c>
      <c r="C32" s="402" t="s">
        <v>43</v>
      </c>
      <c r="D32" s="406" t="s">
        <v>468</v>
      </c>
      <c r="E32" s="397">
        <v>2750</v>
      </c>
      <c r="F32" s="292"/>
      <c r="G32" s="294"/>
      <c r="H32" s="393" t="s">
        <v>154</v>
      </c>
      <c r="I32" s="406" t="s">
        <v>615</v>
      </c>
      <c r="J32" s="394">
        <v>1050</v>
      </c>
      <c r="K32" s="292"/>
      <c r="M32" s="107"/>
      <c r="N32" s="290"/>
      <c r="O32" s="291"/>
      <c r="P32" s="296"/>
      <c r="Q32" s="294"/>
      <c r="R32" s="107"/>
      <c r="S32" s="299"/>
      <c r="T32" s="291"/>
      <c r="U32" s="292"/>
      <c r="V32" s="308"/>
      <c r="W32" s="828" t="s">
        <v>660</v>
      </c>
      <c r="X32" s="829"/>
      <c r="Y32" s="829"/>
      <c r="Z32" s="830"/>
    </row>
    <row r="33" spans="1:26" s="271" customFormat="1" ht="13.5" customHeight="1">
      <c r="A33" s="293"/>
      <c r="B33" s="293"/>
      <c r="C33" s="402" t="s">
        <v>44</v>
      </c>
      <c r="D33" s="406" t="s">
        <v>468</v>
      </c>
      <c r="E33" s="397">
        <v>1300</v>
      </c>
      <c r="F33" s="292"/>
      <c r="G33" s="294"/>
      <c r="H33" s="398" t="s">
        <v>200</v>
      </c>
      <c r="I33" s="406" t="s">
        <v>615</v>
      </c>
      <c r="J33" s="399">
        <v>1450</v>
      </c>
      <c r="K33" s="292"/>
      <c r="L33" s="289"/>
      <c r="M33" s="107"/>
      <c r="N33" s="290"/>
      <c r="O33" s="291"/>
      <c r="P33" s="296"/>
      <c r="Q33" s="294"/>
      <c r="R33" s="107"/>
      <c r="S33" s="299"/>
      <c r="T33" s="291"/>
      <c r="U33" s="292"/>
      <c r="V33" s="308"/>
      <c r="W33" s="828" t="s">
        <v>661</v>
      </c>
      <c r="X33" s="829"/>
      <c r="Y33" s="829"/>
      <c r="Z33" s="830"/>
    </row>
    <row r="34" spans="1:26" s="271" customFormat="1" ht="13.5" customHeight="1">
      <c r="A34" s="293"/>
      <c r="B34" s="293"/>
      <c r="C34" s="402" t="s">
        <v>45</v>
      </c>
      <c r="D34" s="406" t="s">
        <v>394</v>
      </c>
      <c r="E34" s="397">
        <v>2300</v>
      </c>
      <c r="F34" s="292"/>
      <c r="G34" s="557"/>
      <c r="H34" s="393" t="s">
        <v>273</v>
      </c>
      <c r="I34" s="406" t="s">
        <v>15</v>
      </c>
      <c r="J34" s="394">
        <v>1550</v>
      </c>
      <c r="K34" s="292"/>
      <c r="L34" s="289"/>
      <c r="M34" s="107"/>
      <c r="N34" s="290"/>
      <c r="O34" s="291"/>
      <c r="P34" s="296"/>
      <c r="Q34" s="294"/>
      <c r="R34" s="288"/>
      <c r="S34" s="299"/>
      <c r="T34" s="291"/>
      <c r="U34" s="292"/>
      <c r="V34" s="308"/>
      <c r="W34" s="312"/>
      <c r="X34" s="313"/>
      <c r="Y34" s="314"/>
      <c r="Z34" s="315"/>
    </row>
    <row r="35" spans="1:26" s="271" customFormat="1" ht="13.5" customHeight="1">
      <c r="A35" s="293"/>
      <c r="B35" s="293"/>
      <c r="C35" s="402" t="s">
        <v>46</v>
      </c>
      <c r="D35" s="406" t="s">
        <v>394</v>
      </c>
      <c r="E35" s="397">
        <v>1000</v>
      </c>
      <c r="F35" s="292"/>
      <c r="G35" s="294"/>
      <c r="H35" s="398" t="s">
        <v>212</v>
      </c>
      <c r="I35" s="411" t="s">
        <v>699</v>
      </c>
      <c r="J35" s="394">
        <v>2250</v>
      </c>
      <c r="K35" s="292"/>
      <c r="L35" s="289"/>
      <c r="M35" s="317"/>
      <c r="N35" s="318"/>
      <c r="O35" s="291"/>
      <c r="P35" s="296"/>
      <c r="Q35" s="294"/>
      <c r="R35" s="319"/>
      <c r="S35" s="320"/>
      <c r="T35" s="291"/>
      <c r="U35" s="292"/>
      <c r="V35" s="308"/>
      <c r="W35" s="828" t="s">
        <v>645</v>
      </c>
      <c r="X35" s="829"/>
      <c r="Y35" s="829"/>
      <c r="Z35" s="830"/>
    </row>
    <row r="36" spans="1:26" s="271" customFormat="1" ht="13.5" customHeight="1">
      <c r="A36" s="293"/>
      <c r="B36" s="405" t="s">
        <v>352</v>
      </c>
      <c r="C36" s="402" t="s">
        <v>189</v>
      </c>
      <c r="D36" s="406" t="s">
        <v>396</v>
      </c>
      <c r="E36" s="397">
        <v>1500</v>
      </c>
      <c r="F36" s="292"/>
      <c r="G36" s="294"/>
      <c r="H36" s="393" t="s">
        <v>47</v>
      </c>
      <c r="I36" s="411" t="s">
        <v>398</v>
      </c>
      <c r="J36" s="394">
        <v>2000</v>
      </c>
      <c r="K36" s="292"/>
      <c r="L36" s="289"/>
      <c r="O36" s="291"/>
      <c r="P36" s="296"/>
      <c r="Q36" s="294"/>
      <c r="R36" s="288"/>
      <c r="S36" s="113"/>
      <c r="T36" s="291"/>
      <c r="U36" s="292"/>
      <c r="V36" s="308"/>
      <c r="W36" s="579" t="s">
        <v>620</v>
      </c>
      <c r="X36" s="321"/>
      <c r="Y36" s="321"/>
      <c r="Z36" s="315"/>
    </row>
    <row r="37" spans="1:26" s="271" customFormat="1" ht="13.5" customHeight="1">
      <c r="A37" s="293"/>
      <c r="B37" s="293"/>
      <c r="C37" s="402" t="s">
        <v>429</v>
      </c>
      <c r="D37" s="409" t="s">
        <v>469</v>
      </c>
      <c r="E37" s="397">
        <v>1400</v>
      </c>
      <c r="F37" s="292"/>
      <c r="G37" s="294"/>
      <c r="H37" s="393" t="s">
        <v>48</v>
      </c>
      <c r="I37" s="411" t="s">
        <v>699</v>
      </c>
      <c r="J37" s="394">
        <v>1400</v>
      </c>
      <c r="K37" s="292"/>
      <c r="L37" s="289"/>
      <c r="M37" s="288"/>
      <c r="N37" s="290"/>
      <c r="O37" s="291"/>
      <c r="P37" s="296"/>
      <c r="Q37" s="294"/>
      <c r="R37" s="288"/>
      <c r="S37" s="113"/>
      <c r="T37" s="291"/>
      <c r="U37" s="296"/>
      <c r="V37" s="308"/>
      <c r="W37" s="579" t="s">
        <v>689</v>
      </c>
      <c r="X37" s="313"/>
      <c r="Y37" s="314"/>
      <c r="Z37" s="315"/>
    </row>
    <row r="38" spans="1:26" s="271" customFormat="1" ht="13.5" customHeight="1">
      <c r="A38" s="293"/>
      <c r="B38" s="293"/>
      <c r="C38" s="550"/>
      <c r="D38" s="299"/>
      <c r="E38" s="316"/>
      <c r="F38" s="292"/>
      <c r="G38" s="294"/>
      <c r="H38" s="393" t="s">
        <v>196</v>
      </c>
      <c r="I38" s="406" t="s">
        <v>698</v>
      </c>
      <c r="J38" s="394">
        <v>1000</v>
      </c>
      <c r="K38" s="292"/>
      <c r="L38" s="289"/>
      <c r="O38" s="291"/>
      <c r="P38" s="296"/>
      <c r="Q38" s="294"/>
      <c r="R38" s="288"/>
      <c r="S38" s="113"/>
      <c r="T38" s="291"/>
      <c r="U38" s="296"/>
      <c r="V38" s="308"/>
      <c r="W38" s="579" t="s">
        <v>632</v>
      </c>
      <c r="X38" s="372"/>
      <c r="Y38" s="372"/>
      <c r="Z38" s="373"/>
    </row>
    <row r="39" spans="1:26" s="271" customFormat="1" ht="13.5" customHeight="1">
      <c r="A39" s="293"/>
      <c r="B39" s="293"/>
      <c r="C39" s="550"/>
      <c r="D39" s="299"/>
      <c r="E39" s="316"/>
      <c r="F39" s="292"/>
      <c r="G39" s="294"/>
      <c r="H39" s="288"/>
      <c r="I39" s="113"/>
      <c r="J39" s="291"/>
      <c r="K39" s="292"/>
      <c r="L39" s="289"/>
      <c r="M39" s="288"/>
      <c r="N39" s="290"/>
      <c r="O39" s="291"/>
      <c r="P39" s="296"/>
      <c r="Q39" s="294"/>
      <c r="T39" s="291"/>
      <c r="U39" s="296"/>
      <c r="V39" s="308"/>
      <c r="W39" s="322"/>
      <c r="X39" s="323"/>
      <c r="Y39" s="323"/>
      <c r="Z39" s="324"/>
    </row>
    <row r="40" spans="1:26" s="271" customFormat="1" ht="13.5" customHeight="1">
      <c r="A40" s="293"/>
      <c r="B40" s="293"/>
      <c r="C40" s="550"/>
      <c r="D40" s="290"/>
      <c r="E40" s="316"/>
      <c r="F40" s="292"/>
      <c r="G40" s="294"/>
      <c r="H40" s="288"/>
      <c r="I40" s="113"/>
      <c r="J40" s="291"/>
      <c r="K40" s="292"/>
      <c r="L40" s="289"/>
      <c r="M40" s="288"/>
      <c r="N40" s="290"/>
      <c r="O40" s="291"/>
      <c r="P40" s="296"/>
      <c r="Q40" s="294"/>
      <c r="R40" s="288"/>
      <c r="S40" s="290"/>
      <c r="T40" s="291"/>
      <c r="U40" s="296"/>
      <c r="V40" s="308"/>
      <c r="W40" s="322"/>
      <c r="X40" s="323"/>
      <c r="Y40" s="323"/>
      <c r="Z40" s="324"/>
    </row>
    <row r="41" spans="1:26" s="271" customFormat="1" ht="13.5" customHeight="1">
      <c r="A41" s="293"/>
      <c r="B41" s="293"/>
      <c r="C41" s="550"/>
      <c r="D41" s="290"/>
      <c r="E41" s="316"/>
      <c r="F41" s="292"/>
      <c r="G41" s="294"/>
      <c r="H41" s="288"/>
      <c r="I41" s="113"/>
      <c r="J41" s="291"/>
      <c r="K41" s="292"/>
      <c r="L41" s="289"/>
      <c r="M41" s="107"/>
      <c r="N41" s="290"/>
      <c r="O41" s="291"/>
      <c r="P41" s="296"/>
      <c r="Q41" s="294"/>
      <c r="R41" s="288"/>
      <c r="S41" s="290"/>
      <c r="T41" s="291"/>
      <c r="U41" s="580" t="s">
        <v>259</v>
      </c>
      <c r="V41" s="325"/>
      <c r="W41" s="326"/>
      <c r="X41" s="327"/>
      <c r="Y41" s="327"/>
      <c r="Z41" s="328"/>
    </row>
    <row r="42" spans="1:26" s="274" customFormat="1" ht="13.5" customHeight="1">
      <c r="A42" s="329"/>
      <c r="B42" s="565"/>
      <c r="C42" s="401" t="s">
        <v>417</v>
      </c>
      <c r="D42" s="566"/>
      <c r="E42" s="364">
        <f>SUM(E7:E41)</f>
        <v>46850</v>
      </c>
      <c r="F42" s="365">
        <f>SUM(F7:F37)</f>
        <v>0</v>
      </c>
      <c r="G42" s="562"/>
      <c r="H42" s="401" t="s">
        <v>417</v>
      </c>
      <c r="I42" s="566"/>
      <c r="J42" s="364">
        <f>SUM(J7:J41)</f>
        <v>62250</v>
      </c>
      <c r="K42" s="365">
        <f>SUM(K7:K41)</f>
        <v>0</v>
      </c>
      <c r="L42" s="330"/>
      <c r="M42" s="563"/>
      <c r="N42" s="566"/>
      <c r="O42" s="364">
        <f>SUM(O7:O41)</f>
        <v>0</v>
      </c>
      <c r="P42" s="365">
        <f>SUM(P7:P41)</f>
        <v>0</v>
      </c>
      <c r="Q42" s="331"/>
      <c r="R42" s="563"/>
      <c r="S42" s="566"/>
      <c r="T42" s="364">
        <f>SUM(T7:T40)</f>
        <v>0</v>
      </c>
      <c r="U42" s="365">
        <f>SUM(U7:U41)</f>
        <v>0</v>
      </c>
      <c r="V42" s="332"/>
      <c r="W42" s="333"/>
      <c r="X42" s="334"/>
      <c r="Y42" s="335"/>
      <c r="Z42" s="336"/>
    </row>
    <row r="43" spans="1:26" s="340" customFormat="1">
      <c r="A43" s="583" t="str">
        <f>P1表紙!A39</f>
        <v>令和６年（6月１日以降）②</v>
      </c>
      <c r="B43" s="337"/>
      <c r="C43" s="338"/>
      <c r="D43" s="338"/>
      <c r="E43" s="339"/>
      <c r="G43" s="581" t="s">
        <v>472</v>
      </c>
      <c r="J43" s="341"/>
      <c r="O43" s="341"/>
      <c r="Q43" s="337"/>
      <c r="T43" s="341"/>
      <c r="Y43" s="341"/>
    </row>
    <row r="44" spans="1:26" s="340" customFormat="1">
      <c r="B44" s="337"/>
      <c r="C44" s="338"/>
      <c r="D44" s="338"/>
      <c r="E44" s="339"/>
      <c r="G44" s="582" t="s">
        <v>641</v>
      </c>
      <c r="J44" s="341"/>
      <c r="M44" s="342"/>
      <c r="O44" s="341"/>
      <c r="Q44" s="337"/>
      <c r="T44" s="341"/>
      <c r="Y44" s="341"/>
    </row>
    <row r="45" spans="1:26" s="340" customFormat="1">
      <c r="B45" s="337"/>
      <c r="C45" s="338"/>
      <c r="D45" s="338"/>
      <c r="E45" s="339"/>
      <c r="J45" s="341"/>
      <c r="O45" s="341"/>
      <c r="Q45" s="337"/>
      <c r="T45" s="341"/>
      <c r="Y45" s="341"/>
    </row>
    <row r="49" spans="5:25">
      <c r="E49" s="343"/>
    </row>
    <row r="59" spans="5:25">
      <c r="L59" s="271"/>
      <c r="Q59" s="270"/>
      <c r="Y59" s="270"/>
    </row>
    <row r="60" spans="5:25">
      <c r="L60" s="271"/>
      <c r="Q60" s="270"/>
      <c r="Y60" s="270"/>
    </row>
    <row r="61" spans="5:25">
      <c r="L61" s="271"/>
      <c r="Q61" s="270"/>
      <c r="Y61" s="270"/>
    </row>
    <row r="62" spans="5:25">
      <c r="L62" s="271"/>
      <c r="Q62" s="270"/>
      <c r="Y62" s="270"/>
    </row>
    <row r="63" spans="5:25">
      <c r="L63" s="271"/>
      <c r="Q63" s="270"/>
      <c r="Y63" s="270"/>
    </row>
    <row r="64" spans="5:25">
      <c r="L64" s="271"/>
      <c r="Q64" s="270"/>
      <c r="Y64" s="270"/>
    </row>
    <row r="65" spans="12:25">
      <c r="L65" s="271"/>
      <c r="Q65" s="270"/>
      <c r="Y65" s="270"/>
    </row>
    <row r="66" spans="12:25">
      <c r="L66" s="271"/>
      <c r="Q66" s="270"/>
      <c r="Y66" s="270"/>
    </row>
    <row r="67" spans="12:25">
      <c r="L67" s="271"/>
      <c r="Q67" s="270"/>
      <c r="Y67" s="270"/>
    </row>
    <row r="68" spans="12:25">
      <c r="L68" s="271"/>
      <c r="Q68" s="270"/>
      <c r="Y68" s="270"/>
    </row>
    <row r="69" spans="12:25">
      <c r="L69" s="271"/>
      <c r="Q69" s="270"/>
      <c r="Y69" s="270"/>
    </row>
    <row r="70" spans="12:25">
      <c r="L70" s="271"/>
      <c r="Q70" s="270"/>
      <c r="Y70" s="270"/>
    </row>
    <row r="71" spans="12:25">
      <c r="L71" s="271"/>
      <c r="Q71" s="270"/>
      <c r="Y71" s="270"/>
    </row>
    <row r="72" spans="12:25">
      <c r="L72" s="271"/>
      <c r="Q72" s="270"/>
      <c r="Y72" s="270"/>
    </row>
    <row r="73" spans="12:25">
      <c r="L73" s="271"/>
      <c r="Q73" s="270"/>
      <c r="Y73" s="270"/>
    </row>
    <row r="74" spans="12:25">
      <c r="L74" s="271"/>
      <c r="Q74" s="270"/>
      <c r="Y74" s="270"/>
    </row>
    <row r="75" spans="12:25">
      <c r="L75" s="271"/>
      <c r="Q75" s="270"/>
      <c r="Y75" s="270"/>
    </row>
    <row r="76" spans="12:25">
      <c r="L76" s="271"/>
      <c r="Q76" s="270"/>
      <c r="Y76" s="270"/>
    </row>
    <row r="77" spans="12:25">
      <c r="L77" s="271"/>
      <c r="Q77" s="270"/>
      <c r="Y77" s="270"/>
    </row>
    <row r="78" spans="12:25">
      <c r="L78" s="271"/>
      <c r="Q78" s="270"/>
      <c r="Y78" s="270"/>
    </row>
    <row r="79" spans="12:25">
      <c r="L79" s="271"/>
      <c r="Q79" s="270"/>
      <c r="Y79" s="270"/>
    </row>
    <row r="80" spans="12:25">
      <c r="L80" s="271"/>
      <c r="Q80" s="270"/>
      <c r="Y80" s="270"/>
    </row>
    <row r="81" spans="12:25">
      <c r="L81" s="271"/>
      <c r="Q81" s="270"/>
      <c r="Y81" s="270"/>
    </row>
    <row r="82" spans="12:25">
      <c r="L82" s="271"/>
      <c r="Q82" s="270"/>
      <c r="Y82" s="270"/>
    </row>
    <row r="83" spans="12:25">
      <c r="L83" s="271"/>
      <c r="Q83" s="270"/>
      <c r="Y83" s="270"/>
    </row>
    <row r="84" spans="12:25">
      <c r="L84" s="271"/>
      <c r="Q84" s="270"/>
      <c r="Y84" s="270"/>
    </row>
    <row r="85" spans="12:25">
      <c r="L85" s="271"/>
      <c r="Q85" s="270"/>
      <c r="Y85" s="270"/>
    </row>
    <row r="86" spans="12:25">
      <c r="L86" s="271"/>
      <c r="Q86" s="270"/>
      <c r="Y86" s="270"/>
    </row>
    <row r="87" spans="12:25">
      <c r="L87" s="271"/>
      <c r="Q87" s="270"/>
      <c r="Y87" s="270"/>
    </row>
    <row r="88" spans="12:25">
      <c r="L88" s="271"/>
      <c r="Q88" s="270"/>
      <c r="Y88" s="270"/>
    </row>
    <row r="89" spans="12:25">
      <c r="L89" s="271"/>
      <c r="Q89" s="270"/>
      <c r="Y89" s="270"/>
    </row>
    <row r="90" spans="12:25">
      <c r="L90" s="271"/>
      <c r="Q90" s="270"/>
      <c r="Y90" s="270"/>
    </row>
    <row r="91" spans="12:25">
      <c r="L91" s="271"/>
      <c r="Q91" s="270"/>
      <c r="Y91" s="270"/>
    </row>
    <row r="92" spans="12:25">
      <c r="L92" s="271"/>
      <c r="Q92" s="270"/>
      <c r="Y92" s="270"/>
    </row>
    <row r="93" spans="12:25">
      <c r="L93" s="271"/>
      <c r="Q93" s="270"/>
      <c r="Y93" s="270"/>
    </row>
    <row r="94" spans="12:25">
      <c r="L94" s="271"/>
      <c r="Q94" s="270"/>
      <c r="Y94" s="270"/>
    </row>
    <row r="95" spans="12:25">
      <c r="L95" s="271"/>
      <c r="Q95" s="270"/>
      <c r="Y95" s="270"/>
    </row>
    <row r="96" spans="12:25">
      <c r="L96" s="271"/>
      <c r="Q96" s="270"/>
      <c r="Y96" s="270"/>
    </row>
    <row r="97" spans="12:25">
      <c r="L97" s="271"/>
      <c r="Q97" s="270"/>
      <c r="Y97" s="270"/>
    </row>
  </sheetData>
  <sheetProtection algorithmName="SHA-512" hashValue="Na9MSYVUuYiK65iaEaoKgQnmLXbGxIq+bi6K+5YelxVyx7xq85TBJWVmvfu9QLmpvuGWYp7Wydr6M3ifKPGnZw==" saltValue="kU2+hiXsGVVBRFBFA4DiAg==" spinCount="100000" sheet="1" objects="1" scenarios="1"/>
  <mergeCells count="19">
    <mergeCell ref="W32:Z32"/>
    <mergeCell ref="K5:M5"/>
    <mergeCell ref="X4:Z4"/>
    <mergeCell ref="A1:Z1"/>
    <mergeCell ref="W35:Z35"/>
    <mergeCell ref="B6:E6"/>
    <mergeCell ref="G6:J6"/>
    <mergeCell ref="L6:O6"/>
    <mergeCell ref="Q6:T6"/>
    <mergeCell ref="V6:Y6"/>
    <mergeCell ref="B3:F4"/>
    <mergeCell ref="G5:H5"/>
    <mergeCell ref="I3:P3"/>
    <mergeCell ref="W33:Z33"/>
    <mergeCell ref="I4:P4"/>
    <mergeCell ref="S3:W3"/>
    <mergeCell ref="S4:U4"/>
    <mergeCell ref="W30:Z30"/>
    <mergeCell ref="W31:Z31"/>
  </mergeCells>
  <phoneticPr fontId="2"/>
  <conditionalFormatting sqref="F7:F42">
    <cfRule type="expression" priority="1" stopIfTrue="1">
      <formula>"「=A1&lt;&gt;""""」"</formula>
    </cfRule>
  </conditionalFormatting>
  <dataValidations count="1">
    <dataValidation allowBlank="1" showInputMessage="1" sqref="X27:Y29 B3 X42:Z42 X31:Z37 Z5:Z29 W27:W42 K5 A43:C43 N5 M37:N37 G3:G5 H3:H4 I3:I5 B5 A1:A4 R7:S38 J3:O4 M30:O34 R6:V6 U43:Y43 U44:Z65536 P6:Q34 L6:L25 L27:L31 Y5 O6:O8 O10:O29 E5:F43 T7:T65536 R40:S65536 U7:V42 M39:N65536 AA1:IV1048576 W6:Y26 Q44 G43 O35:Q43 O45:Q65536 O44 A6:D42 I43:K43 L33:L65536 P3:X5 Y3:Z3 M6:N29 A44:K65536 G6:K42"/>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A72"/>
  <sheetViews>
    <sheetView view="pageBreakPreview" zoomScaleNormal="100" zoomScaleSheetLayoutView="100" workbookViewId="0">
      <selection activeCell="E15" sqref="E15"/>
    </sheetView>
  </sheetViews>
  <sheetFormatPr defaultColWidth="9" defaultRowHeight="13.5"/>
  <cols>
    <col min="1" max="1" width="1.75" style="92" customWidth="1"/>
    <col min="2" max="2" width="8.125" style="92" customWidth="1"/>
    <col min="3" max="3" width="1.875" style="93" customWidth="1"/>
    <col min="4" max="4" width="10" style="94" customWidth="1"/>
    <col min="5" max="5" width="2.125" style="94" customWidth="1"/>
    <col min="6" max="6" width="6.875" style="95" customWidth="1"/>
    <col min="7" max="7" width="6.875" style="92" customWidth="1"/>
    <col min="8" max="8" width="1.875" style="92" customWidth="1"/>
    <col min="9" max="9" width="10" style="92" customWidth="1"/>
    <col min="10" max="10" width="2.125" style="92" customWidth="1"/>
    <col min="11" max="11" width="6.875" style="96" customWidth="1"/>
    <col min="12" max="12" width="6.875" style="92" customWidth="1"/>
    <col min="13" max="13" width="0.375" style="92" customWidth="1"/>
    <col min="14" max="14" width="10" style="92" customWidth="1"/>
    <col min="15" max="15" width="2.125" style="92" customWidth="1"/>
    <col min="16" max="16" width="6.875" style="96" customWidth="1"/>
    <col min="17" max="17" width="6.875" style="92" customWidth="1"/>
    <col min="18" max="18" width="0.375" style="93" customWidth="1"/>
    <col min="19" max="19" width="10" style="92" customWidth="1"/>
    <col min="20" max="20" width="2.125" style="92" customWidth="1"/>
    <col min="21" max="21" width="6.875" style="96" customWidth="1"/>
    <col min="22" max="22" width="6.875" style="92" customWidth="1"/>
    <col min="23" max="23" width="0.375" style="92" customWidth="1"/>
    <col min="24" max="24" width="10" style="92" customWidth="1"/>
    <col min="25" max="25" width="2.125" style="92" customWidth="1"/>
    <col min="26" max="26" width="6.875" style="96" customWidth="1"/>
    <col min="27" max="27" width="6.875" style="92" customWidth="1"/>
    <col min="28" max="16384" width="9" style="92"/>
  </cols>
  <sheetData>
    <row r="1" spans="2:27" ht="17.25" customHeight="1">
      <c r="B1" s="846" t="s">
        <v>421</v>
      </c>
      <c r="C1" s="846"/>
      <c r="D1" s="846"/>
      <c r="E1" s="846"/>
      <c r="F1" s="846"/>
      <c r="G1" s="846"/>
      <c r="H1" s="846"/>
      <c r="I1" s="846"/>
      <c r="J1" s="846"/>
      <c r="K1" s="846"/>
      <c r="L1" s="846"/>
      <c r="M1" s="846"/>
      <c r="N1" s="846"/>
      <c r="O1" s="846"/>
      <c r="P1" s="846"/>
      <c r="Q1" s="846"/>
      <c r="R1" s="846"/>
      <c r="S1" s="846"/>
      <c r="T1" s="846"/>
      <c r="U1" s="846"/>
      <c r="V1" s="846"/>
      <c r="W1" s="846"/>
      <c r="X1" s="846"/>
      <c r="Y1" s="846"/>
      <c r="Z1" s="846"/>
      <c r="AA1" s="846"/>
    </row>
    <row r="2" spans="2:27" ht="4.5" customHeight="1"/>
    <row r="3" spans="2:27" ht="24.75" customHeight="1">
      <c r="B3" s="567" t="s">
        <v>0</v>
      </c>
      <c r="C3" s="831"/>
      <c r="D3" s="831"/>
      <c r="E3" s="831"/>
      <c r="F3" s="831"/>
      <c r="G3" s="831"/>
      <c r="H3" s="275"/>
      <c r="I3" s="569" t="s">
        <v>1</v>
      </c>
      <c r="J3" s="834"/>
      <c r="K3" s="834"/>
      <c r="L3" s="834"/>
      <c r="M3" s="834"/>
      <c r="N3" s="834"/>
      <c r="O3" s="834"/>
      <c r="P3" s="834"/>
      <c r="Q3" s="834"/>
      <c r="R3" s="276"/>
      <c r="S3" s="569" t="s">
        <v>199</v>
      </c>
      <c r="T3" s="835"/>
      <c r="U3" s="835"/>
      <c r="V3" s="835"/>
      <c r="W3" s="835"/>
      <c r="X3" s="836"/>
      <c r="Y3" s="568" t="s">
        <v>222</v>
      </c>
      <c r="Z3" s="277"/>
      <c r="AA3" s="278"/>
    </row>
    <row r="4" spans="2:27" ht="24.75" customHeight="1">
      <c r="B4" s="279"/>
      <c r="C4" s="832"/>
      <c r="D4" s="832"/>
      <c r="E4" s="832"/>
      <c r="F4" s="832"/>
      <c r="G4" s="832"/>
      <c r="H4" s="280"/>
      <c r="I4" s="569" t="s">
        <v>2</v>
      </c>
      <c r="J4" s="834"/>
      <c r="K4" s="834"/>
      <c r="L4" s="834"/>
      <c r="M4" s="834"/>
      <c r="N4" s="834"/>
      <c r="O4" s="834"/>
      <c r="P4" s="834"/>
      <c r="Q4" s="834"/>
      <c r="R4" s="276"/>
      <c r="S4" s="569" t="s">
        <v>3</v>
      </c>
      <c r="T4" s="837">
        <f>L5+L12+L18+L24</f>
        <v>0</v>
      </c>
      <c r="U4" s="837"/>
      <c r="V4" s="837"/>
      <c r="W4" s="281"/>
      <c r="X4" s="570" t="s">
        <v>162</v>
      </c>
      <c r="Y4" s="841"/>
      <c r="Z4" s="842"/>
      <c r="AA4" s="843"/>
    </row>
    <row r="5" spans="2:27" ht="24" customHeight="1">
      <c r="C5" s="571" t="s">
        <v>433</v>
      </c>
      <c r="D5" s="99"/>
      <c r="E5" s="98"/>
      <c r="F5" s="100"/>
      <c r="G5" s="572" t="s">
        <v>161</v>
      </c>
      <c r="H5" s="845">
        <f>SUM(F11,K11,Z11)</f>
        <v>11550</v>
      </c>
      <c r="I5" s="845">
        <f>SUM(D40,I40,N40,S40,X25)</f>
        <v>0</v>
      </c>
      <c r="J5" s="573" t="s">
        <v>162</v>
      </c>
      <c r="K5" s="574" t="s">
        <v>431</v>
      </c>
      <c r="L5" s="844">
        <f>SUM(G11,L11,AA11)</f>
        <v>0</v>
      </c>
      <c r="M5" s="844"/>
      <c r="N5" s="844"/>
      <c r="O5" s="573" t="s">
        <v>162</v>
      </c>
      <c r="P5" s="575" t="s">
        <v>461</v>
      </c>
      <c r="AA5" s="91"/>
    </row>
    <row r="6" spans="2:27" ht="14.25" customHeight="1">
      <c r="B6" s="576" t="s">
        <v>5</v>
      </c>
      <c r="C6" s="808" t="s">
        <v>6</v>
      </c>
      <c r="D6" s="821"/>
      <c r="E6" s="821"/>
      <c r="F6" s="821"/>
      <c r="G6" s="577" t="s">
        <v>220</v>
      </c>
      <c r="H6" s="808" t="s">
        <v>9</v>
      </c>
      <c r="I6" s="821"/>
      <c r="J6" s="821"/>
      <c r="K6" s="821"/>
      <c r="L6" s="577" t="s">
        <v>220</v>
      </c>
      <c r="M6" s="821" t="s">
        <v>7</v>
      </c>
      <c r="N6" s="821"/>
      <c r="O6" s="821"/>
      <c r="P6" s="821"/>
      <c r="Q6" s="577" t="s">
        <v>220</v>
      </c>
      <c r="R6" s="808" t="s">
        <v>8</v>
      </c>
      <c r="S6" s="821"/>
      <c r="T6" s="821"/>
      <c r="U6" s="821"/>
      <c r="V6" s="577" t="s">
        <v>220</v>
      </c>
      <c r="W6" s="808" t="s">
        <v>10</v>
      </c>
      <c r="X6" s="821"/>
      <c r="Y6" s="821"/>
      <c r="Z6" s="821"/>
      <c r="AA6" s="577" t="s">
        <v>220</v>
      </c>
    </row>
    <row r="7" spans="2:27" s="93" customFormat="1" ht="14.25" customHeight="1">
      <c r="B7" s="500"/>
      <c r="C7" s="101"/>
      <c r="D7" s="412" t="s">
        <v>49</v>
      </c>
      <c r="E7" s="413" t="s">
        <v>471</v>
      </c>
      <c r="F7" s="410">
        <v>1400</v>
      </c>
      <c r="G7" s="102"/>
      <c r="H7" s="586"/>
      <c r="I7" s="419" t="s">
        <v>155</v>
      </c>
      <c r="J7" s="420" t="s">
        <v>699</v>
      </c>
      <c r="K7" s="410">
        <v>2450</v>
      </c>
      <c r="L7" s="102"/>
      <c r="M7" s="589"/>
      <c r="N7" s="587"/>
      <c r="O7" s="590"/>
      <c r="P7" s="552"/>
      <c r="Q7" s="103"/>
      <c r="R7" s="586"/>
      <c r="S7" s="587"/>
      <c r="T7" s="590"/>
      <c r="U7" s="552"/>
      <c r="V7" s="103"/>
      <c r="W7" s="586"/>
      <c r="X7" s="419" t="s">
        <v>155</v>
      </c>
      <c r="Y7" s="591"/>
      <c r="Z7" s="404">
        <v>450</v>
      </c>
      <c r="AA7" s="102"/>
    </row>
    <row r="8" spans="2:27" s="93" customFormat="1" ht="14.25" customHeight="1">
      <c r="B8" s="104"/>
      <c r="C8" s="105"/>
      <c r="D8" s="414" t="s">
        <v>194</v>
      </c>
      <c r="E8" s="415" t="s">
        <v>395</v>
      </c>
      <c r="F8" s="416">
        <v>2050</v>
      </c>
      <c r="G8" s="106"/>
      <c r="H8" s="557"/>
      <c r="I8" s="398" t="s">
        <v>156</v>
      </c>
      <c r="J8" s="420" t="s">
        <v>699</v>
      </c>
      <c r="K8" s="399">
        <v>2700</v>
      </c>
      <c r="L8" s="106"/>
      <c r="M8" s="594"/>
      <c r="N8" s="107"/>
      <c r="O8" s="590"/>
      <c r="P8" s="556"/>
      <c r="Q8" s="108"/>
      <c r="R8" s="557"/>
      <c r="S8" s="107"/>
      <c r="T8" s="590"/>
      <c r="U8" s="556"/>
      <c r="V8" s="109"/>
      <c r="W8" s="557"/>
      <c r="X8" s="107"/>
      <c r="Y8" s="555"/>
      <c r="Z8" s="556"/>
      <c r="AA8" s="106"/>
    </row>
    <row r="9" spans="2:27" s="93" customFormat="1" ht="14.25" customHeight="1">
      <c r="B9" s="104"/>
      <c r="C9" s="105"/>
      <c r="D9" s="414" t="s">
        <v>50</v>
      </c>
      <c r="E9" s="417" t="s">
        <v>474</v>
      </c>
      <c r="F9" s="399">
        <v>2500</v>
      </c>
      <c r="G9" s="110"/>
      <c r="H9" s="557"/>
      <c r="I9" s="107"/>
      <c r="J9" s="595"/>
      <c r="K9" s="556"/>
      <c r="L9" s="110"/>
      <c r="M9" s="594"/>
      <c r="N9" s="107"/>
      <c r="O9" s="595"/>
      <c r="P9" s="556"/>
      <c r="Q9" s="109"/>
      <c r="R9" s="557"/>
      <c r="S9" s="107"/>
      <c r="T9" s="595"/>
      <c r="U9" s="556"/>
      <c r="V9" s="109"/>
      <c r="W9" s="557"/>
      <c r="X9" s="596"/>
      <c r="Y9" s="597"/>
      <c r="Z9" s="556"/>
      <c r="AA9" s="110"/>
    </row>
    <row r="10" spans="2:27" s="93" customFormat="1" ht="14.25" customHeight="1">
      <c r="B10" s="111"/>
      <c r="C10" s="105"/>
      <c r="F10" s="598"/>
      <c r="G10" s="110"/>
      <c r="H10" s="557"/>
      <c r="I10" s="107"/>
      <c r="J10" s="599"/>
      <c r="K10" s="556"/>
      <c r="L10" s="110"/>
      <c r="M10" s="594"/>
      <c r="N10" s="592"/>
      <c r="O10" s="599"/>
      <c r="P10" s="556"/>
      <c r="Q10" s="109"/>
      <c r="R10" s="557"/>
      <c r="S10" s="592"/>
      <c r="T10" s="599"/>
      <c r="U10" s="556"/>
      <c r="V10" s="109"/>
      <c r="W10" s="557"/>
      <c r="X10" s="107"/>
      <c r="Y10" s="555"/>
      <c r="Z10" s="556"/>
      <c r="AA10" s="110"/>
    </row>
    <row r="11" spans="2:27" s="96" customFormat="1" ht="14.25" customHeight="1">
      <c r="B11" s="501"/>
      <c r="C11" s="600"/>
      <c r="D11" s="418" t="s">
        <v>417</v>
      </c>
      <c r="E11" s="602"/>
      <c r="F11" s="167">
        <f>SUM(F7:F10)</f>
        <v>5950</v>
      </c>
      <c r="G11" s="168">
        <f>SUM(G7:G10)</f>
        <v>0</v>
      </c>
      <c r="H11" s="604"/>
      <c r="I11" s="418" t="s">
        <v>417</v>
      </c>
      <c r="J11" s="602"/>
      <c r="K11" s="167">
        <f>SUM(K7:K10)</f>
        <v>5150</v>
      </c>
      <c r="L11" s="168">
        <f>SUM(L7:L10)</f>
        <v>0</v>
      </c>
      <c r="M11" s="112"/>
      <c r="N11" s="601"/>
      <c r="O11" s="602"/>
      <c r="P11" s="167">
        <f>SUM(P7:P10)</f>
        <v>0</v>
      </c>
      <c r="Q11" s="168">
        <f>SUM(Q7:Q10)</f>
        <v>0</v>
      </c>
      <c r="R11" s="605"/>
      <c r="S11" s="601"/>
      <c r="T11" s="602"/>
      <c r="U11" s="167">
        <f>SUM(U7:U10)</f>
        <v>0</v>
      </c>
      <c r="V11" s="168">
        <f>SUM(V7:V10)</f>
        <v>0</v>
      </c>
      <c r="W11" s="605"/>
      <c r="X11" s="418" t="s">
        <v>417</v>
      </c>
      <c r="Y11" s="602"/>
      <c r="Z11" s="167">
        <f>SUM(Z7:Z10)</f>
        <v>450</v>
      </c>
      <c r="AA11" s="168">
        <f>SUM(AA7:AA10)</f>
        <v>0</v>
      </c>
    </row>
    <row r="12" spans="2:27" ht="24" customHeight="1">
      <c r="C12" s="571" t="s">
        <v>434</v>
      </c>
      <c r="D12" s="99"/>
      <c r="E12" s="98"/>
      <c r="F12" s="100"/>
      <c r="G12" s="572" t="s">
        <v>161</v>
      </c>
      <c r="H12" s="845">
        <f>SUM(F17,K17)</f>
        <v>7900</v>
      </c>
      <c r="I12" s="845">
        <f>SUM(D48,I48,N48,S48,X32)</f>
        <v>0</v>
      </c>
      <c r="J12" s="573" t="s">
        <v>162</v>
      </c>
      <c r="K12" s="574" t="s">
        <v>431</v>
      </c>
      <c r="L12" s="844">
        <f>SUM(G17,L17)</f>
        <v>0</v>
      </c>
      <c r="M12" s="844"/>
      <c r="N12" s="844"/>
      <c r="O12" s="573" t="s">
        <v>162</v>
      </c>
      <c r="P12" s="575" t="s">
        <v>461</v>
      </c>
    </row>
    <row r="13" spans="2:27" ht="14.25" customHeight="1">
      <c r="B13" s="576" t="s">
        <v>5</v>
      </c>
      <c r="C13" s="808" t="s">
        <v>6</v>
      </c>
      <c r="D13" s="821"/>
      <c r="E13" s="821"/>
      <c r="F13" s="821"/>
      <c r="G13" s="577" t="s">
        <v>220</v>
      </c>
      <c r="H13" s="808" t="s">
        <v>9</v>
      </c>
      <c r="I13" s="821"/>
      <c r="J13" s="821"/>
      <c r="K13" s="821"/>
      <c r="L13" s="577" t="s">
        <v>220</v>
      </c>
      <c r="M13" s="821" t="s">
        <v>7</v>
      </c>
      <c r="N13" s="821"/>
      <c r="O13" s="821"/>
      <c r="P13" s="821"/>
      <c r="Q13" s="577" t="s">
        <v>220</v>
      </c>
      <c r="R13" s="808" t="s">
        <v>8</v>
      </c>
      <c r="S13" s="821"/>
      <c r="T13" s="821"/>
      <c r="U13" s="821"/>
      <c r="V13" s="577" t="s">
        <v>220</v>
      </c>
      <c r="W13" s="808" t="s">
        <v>10</v>
      </c>
      <c r="X13" s="821"/>
      <c r="Y13" s="821"/>
      <c r="Z13" s="821"/>
      <c r="AA13" s="577" t="s">
        <v>220</v>
      </c>
    </row>
    <row r="14" spans="2:27" s="93" customFormat="1" ht="14.25" customHeight="1">
      <c r="B14" s="622" t="s">
        <v>700</v>
      </c>
      <c r="C14" s="606"/>
      <c r="D14" s="421" t="s">
        <v>52</v>
      </c>
      <c r="E14" s="406" t="s">
        <v>468</v>
      </c>
      <c r="F14" s="422">
        <v>2000</v>
      </c>
      <c r="G14" s="114"/>
      <c r="H14" s="609"/>
      <c r="I14" s="398" t="s">
        <v>157</v>
      </c>
      <c r="J14" s="427" t="s">
        <v>618</v>
      </c>
      <c r="K14" s="399">
        <v>1750</v>
      </c>
      <c r="L14" s="114"/>
      <c r="M14" s="502"/>
      <c r="N14" s="107"/>
      <c r="O14" s="610"/>
      <c r="P14" s="608"/>
      <c r="Q14" s="115"/>
      <c r="R14" s="609"/>
      <c r="S14" s="107"/>
      <c r="T14" s="610"/>
      <c r="U14" s="608"/>
      <c r="V14" s="115"/>
      <c r="W14" s="609"/>
      <c r="X14" s="611"/>
      <c r="Y14" s="612"/>
      <c r="Z14" s="608"/>
      <c r="AA14" s="115"/>
    </row>
    <row r="15" spans="2:27" s="93" customFormat="1" ht="14.25" customHeight="1">
      <c r="B15" s="104"/>
      <c r="C15" s="613"/>
      <c r="D15" s="414" t="s">
        <v>55</v>
      </c>
      <c r="E15" s="417" t="s">
        <v>617</v>
      </c>
      <c r="F15" s="397">
        <v>1800</v>
      </c>
      <c r="G15" s="116"/>
      <c r="H15" s="614"/>
      <c r="I15" s="428" t="s">
        <v>54</v>
      </c>
      <c r="J15" s="427" t="s">
        <v>615</v>
      </c>
      <c r="K15" s="429">
        <v>1750</v>
      </c>
      <c r="L15" s="110"/>
      <c r="M15" s="617"/>
      <c r="N15" s="615"/>
      <c r="O15" s="610"/>
      <c r="P15" s="616"/>
      <c r="Q15" s="117"/>
      <c r="R15" s="614"/>
      <c r="S15" s="615"/>
      <c r="T15" s="610"/>
      <c r="U15" s="616"/>
      <c r="V15" s="117"/>
      <c r="W15" s="614"/>
      <c r="X15" s="615"/>
      <c r="Y15" s="618"/>
      <c r="Z15" s="616"/>
      <c r="AA15" s="117"/>
    </row>
    <row r="16" spans="2:27" s="93" customFormat="1" ht="14.25" customHeight="1">
      <c r="B16" s="104"/>
      <c r="C16" s="105"/>
      <c r="D16" s="425" t="s">
        <v>56</v>
      </c>
      <c r="E16" s="417" t="s">
        <v>399</v>
      </c>
      <c r="F16" s="426">
        <v>600</v>
      </c>
      <c r="G16" s="110"/>
      <c r="H16" s="557"/>
      <c r="I16" s="107"/>
      <c r="J16" s="595"/>
      <c r="K16" s="556"/>
      <c r="L16" s="110"/>
      <c r="M16" s="594"/>
      <c r="N16" s="107"/>
      <c r="O16" s="590"/>
      <c r="P16" s="556"/>
      <c r="Q16" s="109"/>
      <c r="R16" s="557"/>
      <c r="S16" s="107"/>
      <c r="T16" s="595"/>
      <c r="U16" s="556"/>
      <c r="V16" s="109"/>
      <c r="W16" s="557"/>
      <c r="X16" s="107"/>
      <c r="Y16" s="555"/>
      <c r="Z16" s="556"/>
      <c r="AA16" s="109"/>
    </row>
    <row r="17" spans="2:27" s="96" customFormat="1" ht="14.25" customHeight="1">
      <c r="B17" s="501"/>
      <c r="C17" s="600"/>
      <c r="D17" s="418" t="s">
        <v>417</v>
      </c>
      <c r="E17" s="602"/>
      <c r="F17" s="167">
        <f>SUM(F14:F16)</f>
        <v>4400</v>
      </c>
      <c r="G17" s="168">
        <f>SUM(G14:G16)</f>
        <v>0</v>
      </c>
      <c r="H17" s="604"/>
      <c r="I17" s="418" t="s">
        <v>417</v>
      </c>
      <c r="J17" s="602"/>
      <c r="K17" s="167">
        <f>SUM(K14:K16)</f>
        <v>3500</v>
      </c>
      <c r="L17" s="168">
        <f>SUM(L14:L16)</f>
        <v>0</v>
      </c>
      <c r="M17" s="112"/>
      <c r="N17" s="601"/>
      <c r="O17" s="602"/>
      <c r="P17" s="167">
        <f>SUM(P14:P16)</f>
        <v>0</v>
      </c>
      <c r="Q17" s="168">
        <f>SUM(Q14:Q16)</f>
        <v>0</v>
      </c>
      <c r="R17" s="605"/>
      <c r="S17" s="601"/>
      <c r="T17" s="602"/>
      <c r="U17" s="167">
        <f>SUM(U14:U16)</f>
        <v>0</v>
      </c>
      <c r="V17" s="168">
        <f>SUM(V14:V16)</f>
        <v>0</v>
      </c>
      <c r="W17" s="605"/>
      <c r="X17" s="601"/>
      <c r="Y17" s="602"/>
      <c r="Z17" s="167">
        <f>SUM(Z14:Z16)</f>
        <v>0</v>
      </c>
      <c r="AA17" s="168">
        <f>SUM(AA14:AA16)</f>
        <v>0</v>
      </c>
    </row>
    <row r="18" spans="2:27" ht="24" customHeight="1">
      <c r="C18" s="571" t="s">
        <v>435</v>
      </c>
      <c r="D18" s="99"/>
      <c r="E18" s="98"/>
      <c r="F18" s="100"/>
      <c r="G18" s="572" t="s">
        <v>161</v>
      </c>
      <c r="H18" s="845">
        <f>SUM(F23,K23,Z23)</f>
        <v>3250</v>
      </c>
      <c r="I18" s="845">
        <f>SUM(D55,I55,N55,S55,X39)</f>
        <v>0</v>
      </c>
      <c r="J18" s="573" t="s">
        <v>162</v>
      </c>
      <c r="K18" s="574" t="s">
        <v>431</v>
      </c>
      <c r="L18" s="844">
        <f>SUM(G23,L23,AA23)</f>
        <v>0</v>
      </c>
      <c r="M18" s="844"/>
      <c r="N18" s="844"/>
      <c r="O18" s="573" t="s">
        <v>162</v>
      </c>
      <c r="P18" s="575" t="s">
        <v>461</v>
      </c>
    </row>
    <row r="19" spans="2:27" ht="14.25" customHeight="1">
      <c r="B19" s="576" t="s">
        <v>5</v>
      </c>
      <c r="C19" s="808" t="s">
        <v>6</v>
      </c>
      <c r="D19" s="821"/>
      <c r="E19" s="821"/>
      <c r="F19" s="821"/>
      <c r="G19" s="577" t="s">
        <v>220</v>
      </c>
      <c r="H19" s="808" t="s">
        <v>9</v>
      </c>
      <c r="I19" s="821"/>
      <c r="J19" s="821"/>
      <c r="K19" s="821"/>
      <c r="L19" s="577" t="s">
        <v>220</v>
      </c>
      <c r="M19" s="821" t="s">
        <v>7</v>
      </c>
      <c r="N19" s="821"/>
      <c r="O19" s="821"/>
      <c r="P19" s="821"/>
      <c r="Q19" s="577" t="s">
        <v>220</v>
      </c>
      <c r="R19" s="808" t="s">
        <v>8</v>
      </c>
      <c r="S19" s="821"/>
      <c r="T19" s="821"/>
      <c r="U19" s="821"/>
      <c r="V19" s="577" t="s">
        <v>220</v>
      </c>
      <c r="W19" s="808" t="s">
        <v>10</v>
      </c>
      <c r="X19" s="821"/>
      <c r="Y19" s="821"/>
      <c r="Z19" s="821"/>
      <c r="AA19" s="577" t="s">
        <v>220</v>
      </c>
    </row>
    <row r="20" spans="2:27" s="93" customFormat="1" ht="14.25" customHeight="1">
      <c r="B20" s="622" t="s">
        <v>701</v>
      </c>
      <c r="C20" s="101"/>
      <c r="D20" s="412" t="s">
        <v>51</v>
      </c>
      <c r="E20" s="406" t="s">
        <v>468</v>
      </c>
      <c r="F20" s="410">
        <v>1550</v>
      </c>
      <c r="G20" s="114"/>
      <c r="H20" s="586"/>
      <c r="I20" s="419"/>
      <c r="J20" s="427"/>
      <c r="K20" s="410"/>
      <c r="L20" s="102"/>
      <c r="M20" s="589"/>
      <c r="N20" s="587"/>
      <c r="O20" s="585"/>
      <c r="P20" s="551"/>
      <c r="Q20" s="102"/>
      <c r="R20" s="586"/>
      <c r="S20" s="587"/>
      <c r="T20" s="585"/>
      <c r="U20" s="552"/>
      <c r="V20" s="102"/>
      <c r="W20" s="586"/>
      <c r="X20" s="419" t="s">
        <v>261</v>
      </c>
      <c r="Y20" s="591"/>
      <c r="Z20" s="410">
        <v>400</v>
      </c>
      <c r="AA20" s="102"/>
    </row>
    <row r="21" spans="2:27" s="93" customFormat="1" ht="14.25" customHeight="1">
      <c r="B21" s="622" t="s">
        <v>263</v>
      </c>
      <c r="C21" s="400" t="s">
        <v>264</v>
      </c>
      <c r="D21" s="414" t="s">
        <v>53</v>
      </c>
      <c r="E21" s="406" t="s">
        <v>468</v>
      </c>
      <c r="F21" s="399">
        <v>1300</v>
      </c>
      <c r="G21" s="110"/>
      <c r="H21" s="557"/>
      <c r="I21" s="107"/>
      <c r="J21" s="620"/>
      <c r="K21" s="556"/>
      <c r="L21" s="110"/>
      <c r="M21" s="594"/>
      <c r="N21" s="107"/>
      <c r="O21" s="620"/>
      <c r="P21" s="556"/>
      <c r="Q21" s="110"/>
      <c r="R21" s="557"/>
      <c r="S21" s="107"/>
      <c r="T21" s="620"/>
      <c r="U21" s="556"/>
      <c r="V21" s="110"/>
      <c r="W21" s="557"/>
      <c r="X21" s="107"/>
      <c r="Y21" s="555"/>
      <c r="Z21" s="556"/>
      <c r="AA21" s="110"/>
    </row>
    <row r="22" spans="2:27" s="93" customFormat="1" ht="14.25" customHeight="1">
      <c r="B22" s="104"/>
      <c r="C22" s="105"/>
      <c r="D22" s="592"/>
      <c r="E22" s="599"/>
      <c r="F22" s="593"/>
      <c r="G22" s="503"/>
      <c r="H22" s="557"/>
      <c r="I22" s="107"/>
      <c r="J22" s="599"/>
      <c r="K22" s="556"/>
      <c r="L22" s="110"/>
      <c r="M22" s="594"/>
      <c r="N22" s="592"/>
      <c r="O22" s="599"/>
      <c r="P22" s="556"/>
      <c r="Q22" s="110"/>
      <c r="R22" s="557"/>
      <c r="S22" s="592"/>
      <c r="T22" s="599"/>
      <c r="U22" s="556"/>
      <c r="V22" s="110"/>
      <c r="W22" s="557"/>
      <c r="X22" s="107"/>
      <c r="Y22" s="555"/>
      <c r="Z22" s="556"/>
      <c r="AA22" s="110"/>
    </row>
    <row r="23" spans="2:27" s="96" customFormat="1" ht="14.25" customHeight="1">
      <c r="B23" s="501"/>
      <c r="C23" s="600"/>
      <c r="D23" s="418" t="s">
        <v>417</v>
      </c>
      <c r="E23" s="602"/>
      <c r="F23" s="167">
        <f>SUM(F20:F22)</f>
        <v>2850</v>
      </c>
      <c r="G23" s="168">
        <f>SUM(G20:G22)</f>
        <v>0</v>
      </c>
      <c r="H23" s="604"/>
      <c r="I23" s="418" t="s">
        <v>417</v>
      </c>
      <c r="J23" s="602"/>
      <c r="K23" s="167">
        <f>SUM(K20:K22)</f>
        <v>0</v>
      </c>
      <c r="L23" s="168">
        <f>SUM(L20:L22)</f>
        <v>0</v>
      </c>
      <c r="M23" s="112"/>
      <c r="N23" s="601"/>
      <c r="O23" s="602"/>
      <c r="P23" s="167">
        <f>SUM(P20:P22)</f>
        <v>0</v>
      </c>
      <c r="Q23" s="168">
        <f>SUM(Q20:Q22)</f>
        <v>0</v>
      </c>
      <c r="R23" s="605"/>
      <c r="S23" s="601"/>
      <c r="T23" s="602"/>
      <c r="U23" s="167">
        <f>SUM(U20:U22)</f>
        <v>0</v>
      </c>
      <c r="V23" s="168">
        <f>SUM(V20:V22)</f>
        <v>0</v>
      </c>
      <c r="W23" s="605"/>
      <c r="X23" s="418" t="s">
        <v>417</v>
      </c>
      <c r="Y23" s="602"/>
      <c r="Z23" s="167">
        <f>SUM(Z20:Z22)</f>
        <v>400</v>
      </c>
      <c r="AA23" s="168">
        <f>SUM(AA20:AA22)</f>
        <v>0</v>
      </c>
    </row>
    <row r="24" spans="2:27" ht="24" customHeight="1">
      <c r="C24" s="571" t="s">
        <v>436</v>
      </c>
      <c r="D24" s="99"/>
      <c r="E24" s="98"/>
      <c r="F24" s="100"/>
      <c r="G24" s="572" t="s">
        <v>161</v>
      </c>
      <c r="H24" s="845">
        <f>SUM(F29,K29,Z29)</f>
        <v>8250</v>
      </c>
      <c r="I24" s="845">
        <f>SUM(D61,I61,N61,S61,X45)</f>
        <v>0</v>
      </c>
      <c r="J24" s="573" t="s">
        <v>162</v>
      </c>
      <c r="K24" s="574" t="s">
        <v>431</v>
      </c>
      <c r="L24" s="844">
        <f>SUM(G29,L29,AA29)</f>
        <v>0</v>
      </c>
      <c r="M24" s="844"/>
      <c r="N24" s="844"/>
      <c r="O24" s="573" t="s">
        <v>162</v>
      </c>
      <c r="P24" s="575" t="s">
        <v>461</v>
      </c>
    </row>
    <row r="25" spans="2:27" ht="14.25" customHeight="1">
      <c r="B25" s="576" t="s">
        <v>5</v>
      </c>
      <c r="C25" s="808" t="s">
        <v>6</v>
      </c>
      <c r="D25" s="821"/>
      <c r="E25" s="821"/>
      <c r="F25" s="821"/>
      <c r="G25" s="577" t="s">
        <v>220</v>
      </c>
      <c r="H25" s="808" t="s">
        <v>9</v>
      </c>
      <c r="I25" s="821"/>
      <c r="J25" s="821"/>
      <c r="K25" s="821"/>
      <c r="L25" s="577" t="s">
        <v>220</v>
      </c>
      <c r="M25" s="821" t="s">
        <v>7</v>
      </c>
      <c r="N25" s="821"/>
      <c r="O25" s="821"/>
      <c r="P25" s="821"/>
      <c r="Q25" s="577" t="s">
        <v>220</v>
      </c>
      <c r="R25" s="808" t="s">
        <v>8</v>
      </c>
      <c r="S25" s="821"/>
      <c r="T25" s="821"/>
      <c r="U25" s="821"/>
      <c r="V25" s="577" t="s">
        <v>220</v>
      </c>
      <c r="W25" s="808" t="s">
        <v>10</v>
      </c>
      <c r="X25" s="821"/>
      <c r="Y25" s="821"/>
      <c r="Z25" s="821"/>
      <c r="AA25" s="577" t="s">
        <v>220</v>
      </c>
    </row>
    <row r="26" spans="2:27" s="93" customFormat="1" ht="14.25" customHeight="1">
      <c r="B26" s="504"/>
      <c r="C26" s="431" t="s">
        <v>265</v>
      </c>
      <c r="D26" s="412" t="s">
        <v>57</v>
      </c>
      <c r="E26" s="413" t="s">
        <v>397</v>
      </c>
      <c r="F26" s="410">
        <v>2650</v>
      </c>
      <c r="G26" s="114"/>
      <c r="H26" s="586"/>
      <c r="I26" s="419" t="s">
        <v>158</v>
      </c>
      <c r="J26" s="413" t="s">
        <v>703</v>
      </c>
      <c r="K26" s="410">
        <v>2100</v>
      </c>
      <c r="L26" s="114"/>
      <c r="M26" s="589"/>
      <c r="N26" s="587"/>
      <c r="O26" s="585"/>
      <c r="P26" s="552"/>
      <c r="Q26" s="103"/>
      <c r="R26" s="586"/>
      <c r="S26" s="587"/>
      <c r="T26" s="585"/>
      <c r="U26" s="552"/>
      <c r="V26" s="103"/>
      <c r="W26" s="586"/>
      <c r="X26" s="419" t="s">
        <v>59</v>
      </c>
      <c r="Y26" s="591"/>
      <c r="Z26" s="410">
        <v>100</v>
      </c>
      <c r="AA26" s="114"/>
    </row>
    <row r="27" spans="2:27" s="93" customFormat="1" ht="14.25" customHeight="1">
      <c r="B27" s="118"/>
      <c r="C27" s="613"/>
      <c r="D27" s="414" t="s">
        <v>160</v>
      </c>
      <c r="E27" s="417" t="s">
        <v>592</v>
      </c>
      <c r="F27" s="399">
        <v>1450</v>
      </c>
      <c r="G27" s="110"/>
      <c r="H27" s="614"/>
      <c r="I27" s="428" t="s">
        <v>159</v>
      </c>
      <c r="J27" s="420" t="s">
        <v>702</v>
      </c>
      <c r="K27" s="429">
        <v>1950</v>
      </c>
      <c r="L27" s="110"/>
      <c r="M27" s="617"/>
      <c r="N27" s="615"/>
      <c r="O27" s="588"/>
      <c r="P27" s="616"/>
      <c r="Q27" s="117"/>
      <c r="R27" s="614"/>
      <c r="S27" s="615"/>
      <c r="T27" s="588"/>
      <c r="U27" s="616"/>
      <c r="V27" s="117"/>
      <c r="W27" s="614"/>
      <c r="X27" s="615"/>
      <c r="Y27" s="618"/>
      <c r="Z27" s="616"/>
      <c r="AA27" s="110"/>
    </row>
    <row r="28" spans="2:27" s="93" customFormat="1" ht="14.25" customHeight="1">
      <c r="B28" s="104"/>
      <c r="C28" s="105"/>
      <c r="F28" s="598"/>
      <c r="G28" s="110"/>
      <c r="H28" s="557"/>
      <c r="I28" s="107"/>
      <c r="J28" s="610"/>
      <c r="K28" s="556"/>
      <c r="L28" s="110"/>
      <c r="M28" s="594"/>
      <c r="N28" s="107"/>
      <c r="O28" s="610"/>
      <c r="P28" s="556"/>
      <c r="Q28" s="109"/>
      <c r="R28" s="557"/>
      <c r="S28" s="107"/>
      <c r="T28" s="610"/>
      <c r="U28" s="556"/>
      <c r="V28" s="109"/>
      <c r="W28" s="557"/>
      <c r="X28" s="107"/>
      <c r="Y28" s="610"/>
      <c r="Z28" s="556"/>
      <c r="AA28" s="110"/>
    </row>
    <row r="29" spans="2:27" s="96" customFormat="1" ht="14.25" customHeight="1">
      <c r="B29" s="119"/>
      <c r="C29" s="600"/>
      <c r="D29" s="418" t="s">
        <v>417</v>
      </c>
      <c r="E29" s="602"/>
      <c r="F29" s="167">
        <f>SUM(F26:F28)</f>
        <v>4100</v>
      </c>
      <c r="G29" s="168">
        <f>SUM(G26:G28)</f>
        <v>0</v>
      </c>
      <c r="H29" s="604"/>
      <c r="I29" s="432" t="s">
        <v>417</v>
      </c>
      <c r="J29" s="602"/>
      <c r="K29" s="167">
        <f>SUM(K26:K28)</f>
        <v>4050</v>
      </c>
      <c r="L29" s="168">
        <f>SUM(L26:L28)</f>
        <v>0</v>
      </c>
      <c r="M29" s="112"/>
      <c r="N29" s="621"/>
      <c r="O29" s="602"/>
      <c r="P29" s="603"/>
      <c r="Q29" s="168">
        <f>SUM(Q26:Q28)</f>
        <v>0</v>
      </c>
      <c r="R29" s="605"/>
      <c r="S29" s="621"/>
      <c r="T29" s="602"/>
      <c r="U29" s="603"/>
      <c r="V29" s="168">
        <f>SUM(V26:V28)</f>
        <v>0</v>
      </c>
      <c r="W29" s="605"/>
      <c r="X29" s="432" t="s">
        <v>417</v>
      </c>
      <c r="Y29" s="602"/>
      <c r="Z29" s="167">
        <f>SUM(Z26:Z28)</f>
        <v>100</v>
      </c>
      <c r="AA29" s="168">
        <f>SUM(AA26:AA28)</f>
        <v>0</v>
      </c>
    </row>
    <row r="30" spans="2:27" s="125" customFormat="1" ht="14.1" customHeight="1">
      <c r="B30" s="97"/>
      <c r="C30" s="120"/>
      <c r="D30" s="121"/>
      <c r="E30" s="121"/>
      <c r="F30" s="122"/>
      <c r="G30" s="505"/>
      <c r="H30" s="123"/>
      <c r="I30" s="124"/>
      <c r="J30" s="124"/>
      <c r="K30" s="122"/>
      <c r="L30" s="123"/>
      <c r="M30" s="123"/>
      <c r="N30" s="124"/>
      <c r="O30" s="124"/>
      <c r="P30" s="122"/>
      <c r="Q30" s="123"/>
      <c r="R30" s="506"/>
      <c r="S30" s="124"/>
      <c r="T30" s="124"/>
      <c r="U30" s="122"/>
      <c r="V30" s="123"/>
      <c r="W30" s="123"/>
      <c r="X30" s="124"/>
      <c r="Y30" s="124"/>
      <c r="Z30" s="122"/>
      <c r="AA30" s="123"/>
    </row>
    <row r="31" spans="2:27" s="130" customFormat="1" ht="12" customHeight="1">
      <c r="B31" s="623" t="s">
        <v>60</v>
      </c>
      <c r="C31" s="126"/>
      <c r="D31" s="624" t="s">
        <v>662</v>
      </c>
      <c r="E31" s="127"/>
      <c r="F31" s="127"/>
      <c r="G31" s="127"/>
      <c r="H31" s="127"/>
      <c r="I31" s="127"/>
      <c r="J31" s="127"/>
      <c r="K31" s="128"/>
      <c r="L31" s="127"/>
      <c r="M31" s="127"/>
      <c r="N31" s="127"/>
      <c r="O31" s="127"/>
      <c r="P31" s="128"/>
      <c r="Q31" s="127"/>
      <c r="R31" s="126"/>
      <c r="S31" s="127"/>
      <c r="T31" s="127"/>
      <c r="U31" s="128"/>
      <c r="V31" s="127"/>
      <c r="W31" s="127"/>
      <c r="X31" s="127"/>
      <c r="Y31" s="127"/>
      <c r="Z31" s="128"/>
      <c r="AA31" s="129"/>
    </row>
    <row r="32" spans="2:27" s="130" customFormat="1" ht="12">
      <c r="B32" s="131"/>
      <c r="C32" s="132"/>
      <c r="D32" s="133"/>
      <c r="E32" s="133"/>
      <c r="F32" s="133"/>
      <c r="G32" s="133"/>
      <c r="H32" s="133"/>
      <c r="I32" s="133"/>
      <c r="J32" s="133"/>
      <c r="K32" s="134"/>
      <c r="L32" s="133"/>
      <c r="M32" s="133"/>
      <c r="N32" s="133"/>
      <c r="O32" s="133"/>
      <c r="P32" s="134"/>
      <c r="Q32" s="133"/>
      <c r="R32" s="132"/>
      <c r="S32" s="133"/>
      <c r="T32" s="133"/>
      <c r="U32" s="134"/>
      <c r="V32" s="133"/>
      <c r="W32" s="133"/>
      <c r="X32" s="133"/>
      <c r="Y32" s="133"/>
      <c r="Z32" s="134"/>
      <c r="AA32" s="625" t="s">
        <v>472</v>
      </c>
    </row>
    <row r="33" spans="2:27" s="130" customFormat="1" ht="12" customHeight="1">
      <c r="B33" s="131"/>
      <c r="C33" s="132"/>
      <c r="D33" s="133"/>
      <c r="E33" s="133"/>
      <c r="F33" s="133"/>
      <c r="G33" s="133"/>
      <c r="H33" s="133"/>
      <c r="I33" s="133"/>
      <c r="J33" s="133"/>
      <c r="K33" s="134"/>
      <c r="L33" s="133"/>
      <c r="M33" s="133"/>
      <c r="N33" s="133"/>
      <c r="O33" s="133"/>
      <c r="P33" s="134"/>
      <c r="Q33" s="133"/>
      <c r="R33" s="132"/>
      <c r="S33" s="133"/>
      <c r="T33" s="133"/>
      <c r="U33" s="134"/>
      <c r="V33" s="133"/>
      <c r="W33" s="133"/>
      <c r="X33" s="133"/>
      <c r="Y33" s="133"/>
      <c r="Z33" s="134"/>
      <c r="AA33" s="626" t="s">
        <v>641</v>
      </c>
    </row>
    <row r="34" spans="2:27" s="130" customFormat="1" ht="12" customHeight="1">
      <c r="B34" s="131"/>
      <c r="C34" s="132"/>
      <c r="D34" s="133"/>
      <c r="E34" s="133"/>
      <c r="F34" s="133"/>
      <c r="G34" s="133"/>
      <c r="H34" s="133"/>
      <c r="I34" s="133"/>
      <c r="J34" s="133"/>
      <c r="K34" s="134"/>
      <c r="L34" s="133"/>
      <c r="M34" s="133"/>
      <c r="N34" s="133"/>
      <c r="O34" s="133"/>
      <c r="P34" s="134"/>
      <c r="Q34" s="133"/>
      <c r="R34" s="132"/>
      <c r="S34" s="133"/>
      <c r="T34" s="133"/>
      <c r="U34" s="134"/>
      <c r="V34" s="133"/>
      <c r="W34" s="133"/>
      <c r="X34" s="133"/>
      <c r="Y34" s="133"/>
      <c r="Z34" s="134"/>
      <c r="AA34" s="135"/>
    </row>
    <row r="35" spans="2:27" s="143" customFormat="1">
      <c r="B35" s="136"/>
      <c r="C35" s="137"/>
      <c r="D35" s="138"/>
      <c r="E35" s="138"/>
      <c r="F35" s="139"/>
      <c r="G35" s="140"/>
      <c r="H35" s="140"/>
      <c r="I35" s="140"/>
      <c r="J35" s="140"/>
      <c r="K35" s="141"/>
      <c r="L35" s="140"/>
      <c r="M35" s="140"/>
      <c r="N35" s="140"/>
      <c r="O35" s="140"/>
      <c r="P35" s="141"/>
      <c r="Q35" s="140"/>
      <c r="R35" s="137"/>
      <c r="S35" s="140"/>
      <c r="T35" s="140"/>
      <c r="U35" s="141"/>
      <c r="V35" s="140"/>
      <c r="W35" s="140"/>
      <c r="X35" s="140"/>
      <c r="Y35" s="140"/>
      <c r="Z35" s="141"/>
      <c r="AA35" s="142"/>
    </row>
    <row r="36" spans="2:27" s="143" customFormat="1">
      <c r="B36" s="499" t="str">
        <f>P1表紙!A39</f>
        <v>令和６年（6月１日以降）②</v>
      </c>
      <c r="C36" s="144"/>
      <c r="D36" s="145"/>
      <c r="E36" s="145"/>
      <c r="F36" s="146"/>
      <c r="K36" s="147"/>
      <c r="P36" s="147"/>
      <c r="R36" s="144"/>
      <c r="U36" s="147"/>
      <c r="Z36" s="147"/>
    </row>
    <row r="43" spans="2:27">
      <c r="R43" s="92"/>
      <c r="Z43" s="92"/>
    </row>
    <row r="44" spans="2:27">
      <c r="R44" s="92"/>
      <c r="Z44" s="92"/>
    </row>
    <row r="45" spans="2:27">
      <c r="R45" s="92"/>
      <c r="Z45" s="92"/>
    </row>
    <row r="46" spans="2:27">
      <c r="R46" s="92"/>
      <c r="Z46" s="92"/>
    </row>
    <row r="47" spans="2:27">
      <c r="R47" s="92"/>
      <c r="Z47" s="92"/>
    </row>
    <row r="48" spans="2:27">
      <c r="R48" s="92"/>
      <c r="Z48" s="92"/>
    </row>
    <row r="49" spans="18:26">
      <c r="R49" s="92"/>
      <c r="Z49" s="92"/>
    </row>
    <row r="50" spans="18:26">
      <c r="R50" s="92"/>
      <c r="Z50" s="92"/>
    </row>
    <row r="51" spans="18:26">
      <c r="R51" s="92"/>
      <c r="Z51" s="92"/>
    </row>
    <row r="52" spans="18:26">
      <c r="R52" s="92"/>
      <c r="Z52" s="92"/>
    </row>
    <row r="53" spans="18:26">
      <c r="R53" s="92"/>
      <c r="Z53" s="92"/>
    </row>
    <row r="54" spans="18:26">
      <c r="R54" s="92"/>
      <c r="Z54" s="92"/>
    </row>
    <row r="55" spans="18:26">
      <c r="R55" s="92"/>
      <c r="Z55" s="92"/>
    </row>
    <row r="56" spans="18:26">
      <c r="R56" s="92"/>
      <c r="Z56" s="92"/>
    </row>
    <row r="57" spans="18:26">
      <c r="R57" s="92"/>
      <c r="Z57" s="92"/>
    </row>
    <row r="58" spans="18:26">
      <c r="R58" s="92"/>
      <c r="Z58" s="92"/>
    </row>
    <row r="59" spans="18:26">
      <c r="R59" s="92"/>
      <c r="Z59" s="92"/>
    </row>
    <row r="60" spans="18:26">
      <c r="R60" s="92"/>
      <c r="Z60" s="92"/>
    </row>
    <row r="61" spans="18:26">
      <c r="R61" s="92"/>
      <c r="Z61" s="92"/>
    </row>
    <row r="62" spans="18:26">
      <c r="R62" s="92"/>
      <c r="Z62" s="92"/>
    </row>
    <row r="63" spans="18:26">
      <c r="R63" s="92"/>
      <c r="Z63" s="92"/>
    </row>
    <row r="64" spans="18:26">
      <c r="R64" s="92"/>
      <c r="Z64" s="92"/>
    </row>
    <row r="65" spans="18:26">
      <c r="R65" s="92"/>
      <c r="Z65" s="92"/>
    </row>
    <row r="66" spans="18:26">
      <c r="R66" s="92"/>
      <c r="Z66" s="92"/>
    </row>
    <row r="67" spans="18:26">
      <c r="R67" s="92"/>
      <c r="Z67" s="92"/>
    </row>
    <row r="68" spans="18:26">
      <c r="R68" s="92"/>
      <c r="Z68" s="92"/>
    </row>
    <row r="69" spans="18:26">
      <c r="R69" s="92"/>
      <c r="Z69" s="92"/>
    </row>
    <row r="70" spans="18:26">
      <c r="R70" s="92"/>
      <c r="Z70" s="92"/>
    </row>
    <row r="71" spans="18:26">
      <c r="R71" s="92"/>
      <c r="Z71" s="92"/>
    </row>
    <row r="72" spans="18:26">
      <c r="R72" s="92"/>
      <c r="Z72" s="92"/>
    </row>
  </sheetData>
  <sheetProtection algorithmName="SHA-512" hashValue="dYzy3GCTfYvFQwpu/ar0hd4Y205XzutRK4QtiaZAC/LGNLhSgHLGpzgv7afM8ZX3+VKAlFQ8TgXNvSZueXlPGw==" saltValue="fuZBv2HojSKtU9ExOknHvg==" spinCount="100000" sheet="1" objects="1" scenarios="1"/>
  <mergeCells count="35">
    <mergeCell ref="B1:AA1"/>
    <mergeCell ref="C6:F6"/>
    <mergeCell ref="M13:P13"/>
    <mergeCell ref="R19:U19"/>
    <mergeCell ref="T3:X3"/>
    <mergeCell ref="C3:G4"/>
    <mergeCell ref="J4:Q4"/>
    <mergeCell ref="H6:K6"/>
    <mergeCell ref="W19:Z19"/>
    <mergeCell ref="H5:I5"/>
    <mergeCell ref="L5:N5"/>
    <mergeCell ref="H12:I12"/>
    <mergeCell ref="J3:Q3"/>
    <mergeCell ref="M6:P6"/>
    <mergeCell ref="C19:F19"/>
    <mergeCell ref="H19:K19"/>
    <mergeCell ref="H24:I24"/>
    <mergeCell ref="L24:N24"/>
    <mergeCell ref="C25:F25"/>
    <mergeCell ref="M25:P25"/>
    <mergeCell ref="T4:V4"/>
    <mergeCell ref="M19:P19"/>
    <mergeCell ref="R13:U13"/>
    <mergeCell ref="C13:F13"/>
    <mergeCell ref="H13:K13"/>
    <mergeCell ref="L12:N12"/>
    <mergeCell ref="H18:I18"/>
    <mergeCell ref="R6:U6"/>
    <mergeCell ref="R25:U25"/>
    <mergeCell ref="H25:K25"/>
    <mergeCell ref="W25:Z25"/>
    <mergeCell ref="W13:Z13"/>
    <mergeCell ref="W6:Z6"/>
    <mergeCell ref="L18:N18"/>
    <mergeCell ref="Y4:AA4"/>
  </mergeCells>
  <phoneticPr fontId="2"/>
  <dataValidations count="1">
    <dataValidation allowBlank="1" showInputMessage="1" sqref="A25:XFD25 A19:XFD19 B36 A13:XFD13 O18 O24 E14 E20:E21 A6:XFD6 AA32 L5 F5:H5 J3:J5 C24 C5 L12 F12:H12 J12 O5 C12 L18 F18:H18 J18 O12 C18 L24 F24:H24 J24 C3 Z3:AA3 H3:I4 B3:B4 K3:Y4"/>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A39"/>
  <sheetViews>
    <sheetView view="pageBreakPreview" topLeftCell="A2" zoomScaleNormal="100" zoomScaleSheetLayoutView="100" workbookViewId="0">
      <selection activeCell="J19" sqref="J19"/>
    </sheetView>
  </sheetViews>
  <sheetFormatPr defaultColWidth="9" defaultRowHeight="13.5"/>
  <cols>
    <col min="1" max="1" width="1.75" style="92" customWidth="1"/>
    <col min="2" max="2" width="8.125" style="92" customWidth="1"/>
    <col min="3" max="3" width="1.875" style="93" customWidth="1"/>
    <col min="4" max="4" width="10" style="94" customWidth="1"/>
    <col min="5" max="5" width="1.875" style="94" customWidth="1"/>
    <col min="6" max="6" width="6.875" style="95" customWidth="1"/>
    <col min="7" max="7" width="6.875" style="92" customWidth="1"/>
    <col min="8" max="8" width="1.875" style="92" customWidth="1"/>
    <col min="9" max="9" width="10" style="92" customWidth="1"/>
    <col min="10" max="10" width="2.125" style="92" customWidth="1"/>
    <col min="11" max="11" width="8.25" style="96" customWidth="1"/>
    <col min="12" max="12" width="6.875" style="92" customWidth="1"/>
    <col min="13" max="13" width="0.375" style="92" customWidth="1"/>
    <col min="14" max="14" width="10" style="92" customWidth="1"/>
    <col min="15" max="15" width="2.125" style="92" customWidth="1"/>
    <col min="16" max="16" width="6.875" style="96" customWidth="1"/>
    <col min="17" max="17" width="6.875" style="92" customWidth="1"/>
    <col min="18" max="18" width="0.375" style="93" customWidth="1"/>
    <col min="19" max="19" width="10.375" style="92" customWidth="1"/>
    <col min="20" max="20" width="2.125" style="92" customWidth="1"/>
    <col min="21" max="21" width="6.875" style="96" customWidth="1"/>
    <col min="22" max="22" width="6.875" style="92" customWidth="1"/>
    <col min="23" max="23" width="0.375" style="92" customWidth="1"/>
    <col min="24" max="24" width="10" style="92" customWidth="1"/>
    <col min="25" max="25" width="2.125" style="92" customWidth="1"/>
    <col min="26" max="26" width="6.875" style="96" customWidth="1"/>
    <col min="27" max="27" width="6.875" style="92" customWidth="1"/>
    <col min="28" max="16384" width="9" style="92"/>
  </cols>
  <sheetData>
    <row r="1" spans="2:27" ht="17.25" customHeight="1">
      <c r="B1" s="846" t="s">
        <v>421</v>
      </c>
      <c r="C1" s="846"/>
      <c r="D1" s="846"/>
      <c r="E1" s="846"/>
      <c r="F1" s="846"/>
      <c r="G1" s="846"/>
      <c r="H1" s="846"/>
      <c r="I1" s="846"/>
      <c r="J1" s="846"/>
      <c r="K1" s="846"/>
      <c r="L1" s="846"/>
      <c r="M1" s="846"/>
      <c r="N1" s="846"/>
      <c r="O1" s="846"/>
      <c r="P1" s="846"/>
      <c r="Q1" s="846"/>
      <c r="R1" s="846"/>
      <c r="S1" s="846"/>
      <c r="T1" s="846"/>
      <c r="U1" s="846"/>
      <c r="V1" s="846"/>
      <c r="W1" s="846"/>
      <c r="X1" s="846"/>
      <c r="Y1" s="846"/>
      <c r="Z1" s="846"/>
      <c r="AA1" s="846"/>
    </row>
    <row r="2" spans="2:27" ht="3.75" customHeight="1"/>
    <row r="3" spans="2:27" ht="24.75" customHeight="1">
      <c r="B3" s="567" t="s">
        <v>0</v>
      </c>
      <c r="C3" s="831"/>
      <c r="D3" s="831"/>
      <c r="E3" s="831"/>
      <c r="F3" s="831"/>
      <c r="G3" s="831"/>
      <c r="H3" s="275"/>
      <c r="I3" s="569" t="s">
        <v>1</v>
      </c>
      <c r="J3" s="834"/>
      <c r="K3" s="834"/>
      <c r="L3" s="834"/>
      <c r="M3" s="834"/>
      <c r="N3" s="834"/>
      <c r="O3" s="834"/>
      <c r="P3" s="834"/>
      <c r="Q3" s="834"/>
      <c r="R3" s="276"/>
      <c r="S3" s="569" t="s">
        <v>199</v>
      </c>
      <c r="T3" s="835"/>
      <c r="U3" s="835"/>
      <c r="V3" s="835"/>
      <c r="W3" s="835"/>
      <c r="X3" s="836"/>
      <c r="Y3" s="568" t="s">
        <v>222</v>
      </c>
      <c r="Z3" s="277"/>
      <c r="AA3" s="278"/>
    </row>
    <row r="4" spans="2:27" ht="24.75" customHeight="1">
      <c r="B4" s="279"/>
      <c r="C4" s="832"/>
      <c r="D4" s="832"/>
      <c r="E4" s="832"/>
      <c r="F4" s="832"/>
      <c r="G4" s="832"/>
      <c r="H4" s="280"/>
      <c r="I4" s="569" t="s">
        <v>2</v>
      </c>
      <c r="J4" s="834"/>
      <c r="K4" s="834"/>
      <c r="L4" s="834"/>
      <c r="M4" s="834"/>
      <c r="N4" s="834"/>
      <c r="O4" s="834"/>
      <c r="P4" s="834"/>
      <c r="Q4" s="834"/>
      <c r="R4" s="276"/>
      <c r="S4" s="569" t="s">
        <v>3</v>
      </c>
      <c r="T4" s="837">
        <f>L5+L14+L20</f>
        <v>0</v>
      </c>
      <c r="U4" s="837"/>
      <c r="V4" s="837"/>
      <c r="W4" s="281"/>
      <c r="X4" s="570" t="s">
        <v>162</v>
      </c>
      <c r="Y4" s="841"/>
      <c r="Z4" s="842"/>
      <c r="AA4" s="843"/>
    </row>
    <row r="5" spans="2:27" ht="24" customHeight="1">
      <c r="B5" s="148"/>
      <c r="C5" s="571" t="s">
        <v>437</v>
      </c>
      <c r="D5" s="99"/>
      <c r="E5" s="98"/>
      <c r="F5" s="100"/>
      <c r="G5" s="572" t="s">
        <v>161</v>
      </c>
      <c r="H5" s="845">
        <f>SUM(F13,K13,Z13)</f>
        <v>14350</v>
      </c>
      <c r="I5" s="845">
        <f>SUM(D42,I42,N42,S42,X27)</f>
        <v>0</v>
      </c>
      <c r="J5" s="573" t="s">
        <v>162</v>
      </c>
      <c r="K5" s="574" t="s">
        <v>431</v>
      </c>
      <c r="L5" s="844">
        <f>SUM(G13,L13,AA13)</f>
        <v>0</v>
      </c>
      <c r="M5" s="844"/>
      <c r="N5" s="844"/>
      <c r="O5" s="573" t="s">
        <v>162</v>
      </c>
      <c r="P5" s="575" t="s">
        <v>461</v>
      </c>
      <c r="AA5" s="91"/>
    </row>
    <row r="6" spans="2:27" ht="14.25" customHeight="1">
      <c r="B6" s="576" t="s">
        <v>5</v>
      </c>
      <c r="C6" s="808" t="s">
        <v>6</v>
      </c>
      <c r="D6" s="821"/>
      <c r="E6" s="821"/>
      <c r="F6" s="821"/>
      <c r="G6" s="577" t="s">
        <v>220</v>
      </c>
      <c r="H6" s="808" t="s">
        <v>9</v>
      </c>
      <c r="I6" s="821"/>
      <c r="J6" s="821"/>
      <c r="K6" s="821"/>
      <c r="L6" s="577" t="s">
        <v>220</v>
      </c>
      <c r="M6" s="821" t="s">
        <v>7</v>
      </c>
      <c r="N6" s="821"/>
      <c r="O6" s="821"/>
      <c r="P6" s="821"/>
      <c r="Q6" s="577" t="s">
        <v>220</v>
      </c>
      <c r="R6" s="808" t="s">
        <v>8</v>
      </c>
      <c r="S6" s="821"/>
      <c r="T6" s="821"/>
      <c r="U6" s="821"/>
      <c r="V6" s="577" t="s">
        <v>220</v>
      </c>
      <c r="W6" s="808" t="s">
        <v>10</v>
      </c>
      <c r="X6" s="821"/>
      <c r="Y6" s="821"/>
      <c r="Z6" s="821"/>
      <c r="AA6" s="577" t="s">
        <v>220</v>
      </c>
    </row>
    <row r="7" spans="2:27" s="93" customFormat="1" ht="14.25" customHeight="1">
      <c r="B7" s="101"/>
      <c r="C7" s="101"/>
      <c r="D7" s="412" t="s">
        <v>61</v>
      </c>
      <c r="E7" s="415" t="s">
        <v>395</v>
      </c>
      <c r="F7" s="410">
        <v>2300</v>
      </c>
      <c r="G7" s="114"/>
      <c r="H7" s="586"/>
      <c r="I7" s="419" t="s">
        <v>274</v>
      </c>
      <c r="J7" s="406" t="s">
        <v>694</v>
      </c>
      <c r="K7" s="410">
        <v>1450</v>
      </c>
      <c r="L7" s="114"/>
      <c r="M7" s="589"/>
      <c r="N7" s="587"/>
      <c r="O7" s="627"/>
      <c r="P7" s="552"/>
      <c r="Q7" s="114"/>
      <c r="R7" s="586"/>
      <c r="S7" s="587"/>
      <c r="T7" s="610"/>
      <c r="U7" s="552"/>
      <c r="V7" s="103"/>
      <c r="W7" s="586"/>
      <c r="X7" s="419" t="s">
        <v>62</v>
      </c>
      <c r="Y7" s="591"/>
      <c r="Z7" s="404">
        <v>600</v>
      </c>
      <c r="AA7" s="102"/>
    </row>
    <row r="8" spans="2:27" s="93" customFormat="1" ht="14.25" customHeight="1">
      <c r="B8" s="105"/>
      <c r="C8" s="105"/>
      <c r="D8" s="414" t="s">
        <v>63</v>
      </c>
      <c r="E8" s="415" t="s">
        <v>395</v>
      </c>
      <c r="F8" s="399">
        <v>850</v>
      </c>
      <c r="G8" s="110"/>
      <c r="H8" s="557"/>
      <c r="I8" s="398" t="s">
        <v>275</v>
      </c>
      <c r="J8" s="406" t="s">
        <v>358</v>
      </c>
      <c r="K8" s="399">
        <v>1800</v>
      </c>
      <c r="L8" s="110"/>
      <c r="M8" s="594"/>
      <c r="N8" s="107"/>
      <c r="O8" s="628"/>
      <c r="P8" s="629"/>
      <c r="Q8" s="110"/>
      <c r="R8" s="557"/>
      <c r="S8" s="107"/>
      <c r="T8" s="610"/>
      <c r="U8" s="556"/>
      <c r="V8" s="109"/>
      <c r="W8" s="557"/>
      <c r="X8" s="107"/>
      <c r="Y8" s="555"/>
      <c r="Z8" s="556"/>
      <c r="AA8" s="109"/>
    </row>
    <row r="9" spans="2:27" s="93" customFormat="1" ht="14.25" customHeight="1">
      <c r="B9" s="105"/>
      <c r="C9" s="105"/>
      <c r="D9" s="414" t="s">
        <v>64</v>
      </c>
      <c r="E9" s="415" t="s">
        <v>395</v>
      </c>
      <c r="F9" s="399">
        <v>1050</v>
      </c>
      <c r="G9" s="110"/>
      <c r="H9" s="557"/>
      <c r="I9" s="398" t="s">
        <v>204</v>
      </c>
      <c r="J9" s="406" t="s">
        <v>698</v>
      </c>
      <c r="K9" s="399">
        <v>1400</v>
      </c>
      <c r="L9" s="110"/>
      <c r="M9" s="594"/>
      <c r="N9" s="107"/>
      <c r="O9" s="628"/>
      <c r="P9" s="629"/>
      <c r="Q9" s="110"/>
      <c r="R9" s="557"/>
      <c r="S9" s="107"/>
      <c r="T9" s="610"/>
      <c r="U9" s="556"/>
      <c r="V9" s="109"/>
      <c r="W9" s="557"/>
      <c r="X9" s="107"/>
      <c r="Y9" s="555"/>
      <c r="Z9" s="556"/>
      <c r="AA9" s="109"/>
    </row>
    <row r="10" spans="2:27" s="93" customFormat="1" ht="14.25" customHeight="1">
      <c r="B10" s="105"/>
      <c r="C10" s="105"/>
      <c r="D10" s="414" t="s">
        <v>65</v>
      </c>
      <c r="E10" s="415" t="s">
        <v>395</v>
      </c>
      <c r="F10" s="399">
        <v>2500</v>
      </c>
      <c r="G10" s="110"/>
      <c r="H10" s="557"/>
      <c r="I10" s="107"/>
      <c r="J10" s="620"/>
      <c r="K10" s="556"/>
      <c r="L10" s="110"/>
      <c r="M10" s="594"/>
      <c r="N10" s="107"/>
      <c r="O10" s="630"/>
      <c r="P10" s="629"/>
      <c r="Q10" s="110"/>
      <c r="R10" s="557"/>
      <c r="S10" s="107"/>
      <c r="T10" s="620"/>
      <c r="U10" s="556"/>
      <c r="V10" s="109"/>
      <c r="W10" s="557"/>
      <c r="X10" s="107"/>
      <c r="Y10" s="555"/>
      <c r="Z10" s="556"/>
      <c r="AA10" s="109"/>
    </row>
    <row r="11" spans="2:27" s="93" customFormat="1" ht="14.25" customHeight="1">
      <c r="B11" s="105"/>
      <c r="C11" s="105"/>
      <c r="D11" s="414" t="s">
        <v>66</v>
      </c>
      <c r="E11" s="415" t="s">
        <v>395</v>
      </c>
      <c r="F11" s="433">
        <v>1250</v>
      </c>
      <c r="G11" s="110"/>
      <c r="H11" s="557"/>
      <c r="I11" s="107"/>
      <c r="J11" s="620"/>
      <c r="K11" s="556"/>
      <c r="L11" s="110"/>
      <c r="M11" s="594"/>
      <c r="P11" s="632"/>
      <c r="Q11" s="110"/>
      <c r="R11" s="557"/>
      <c r="S11" s="633"/>
      <c r="T11" s="555"/>
      <c r="U11" s="556"/>
      <c r="V11" s="109"/>
      <c r="W11" s="557"/>
      <c r="X11" s="107"/>
      <c r="Y11" s="555"/>
      <c r="Z11" s="556"/>
      <c r="AA11" s="109"/>
    </row>
    <row r="12" spans="2:27" s="93" customFormat="1" ht="14.25" customHeight="1">
      <c r="B12" s="105"/>
      <c r="C12" s="105"/>
      <c r="D12" s="414" t="s">
        <v>67</v>
      </c>
      <c r="E12" s="415" t="s">
        <v>395</v>
      </c>
      <c r="F12" s="433">
        <v>1150</v>
      </c>
      <c r="G12" s="110"/>
      <c r="H12" s="557"/>
      <c r="I12" s="107"/>
      <c r="J12" s="599"/>
      <c r="K12" s="556"/>
      <c r="L12" s="110"/>
      <c r="M12" s="594"/>
      <c r="N12" s="107"/>
      <c r="O12" s="630"/>
      <c r="P12" s="634"/>
      <c r="Q12" s="110"/>
      <c r="R12" s="557"/>
      <c r="S12" s="633"/>
      <c r="T12" s="555"/>
      <c r="U12" s="556"/>
      <c r="V12" s="109"/>
      <c r="W12" s="557"/>
      <c r="X12" s="107"/>
      <c r="Y12" s="555"/>
      <c r="Z12" s="556"/>
      <c r="AA12" s="109"/>
    </row>
    <row r="13" spans="2:27" s="96" customFormat="1" ht="14.25" customHeight="1">
      <c r="B13" s="119"/>
      <c r="C13" s="600"/>
      <c r="D13" s="418" t="s">
        <v>417</v>
      </c>
      <c r="E13" s="602"/>
      <c r="F13" s="167">
        <f>SUM(F7:F12)</f>
        <v>9100</v>
      </c>
      <c r="G13" s="168">
        <f>SUM(G7:G12)</f>
        <v>0</v>
      </c>
      <c r="H13" s="604"/>
      <c r="I13" s="418" t="s">
        <v>417</v>
      </c>
      <c r="J13" s="602"/>
      <c r="K13" s="167">
        <f>SUM(K7:K12)</f>
        <v>4650</v>
      </c>
      <c r="L13" s="168">
        <f>SUM(L7:L12)</f>
        <v>0</v>
      </c>
      <c r="M13" s="112"/>
      <c r="N13" s="621"/>
      <c r="O13" s="602"/>
      <c r="P13" s="167">
        <f>SUM(P7:P12)</f>
        <v>0</v>
      </c>
      <c r="Q13" s="168">
        <f>SUM(Q7:Q12)</f>
        <v>0</v>
      </c>
      <c r="R13" s="605"/>
      <c r="S13" s="601"/>
      <c r="T13" s="602"/>
      <c r="U13" s="603"/>
      <c r="V13" s="168">
        <f>SUM(V7:V12)</f>
        <v>0</v>
      </c>
      <c r="W13" s="605"/>
      <c r="X13" s="432" t="s">
        <v>417</v>
      </c>
      <c r="Y13" s="602"/>
      <c r="Z13" s="167">
        <f>SUM(Z7:Z12)</f>
        <v>600</v>
      </c>
      <c r="AA13" s="168">
        <f>SUM(AA7:AA12)</f>
        <v>0</v>
      </c>
    </row>
    <row r="14" spans="2:27" ht="24" customHeight="1">
      <c r="C14" s="571" t="s">
        <v>438</v>
      </c>
      <c r="D14" s="99"/>
      <c r="E14" s="98"/>
      <c r="F14" s="100"/>
      <c r="G14" s="572" t="s">
        <v>161</v>
      </c>
      <c r="H14" s="845">
        <f>SUM(F19,K19,Z19)</f>
        <v>7500</v>
      </c>
      <c r="I14" s="845">
        <f>SUM(D51,I51,N51,S51,X35)</f>
        <v>0</v>
      </c>
      <c r="J14" s="573" t="s">
        <v>162</v>
      </c>
      <c r="K14" s="574" t="s">
        <v>431</v>
      </c>
      <c r="L14" s="844">
        <f>SUM(G19,L19,AA19)</f>
        <v>0</v>
      </c>
      <c r="M14" s="844"/>
      <c r="N14" s="844"/>
      <c r="O14" s="573" t="s">
        <v>162</v>
      </c>
      <c r="P14" s="575" t="s">
        <v>461</v>
      </c>
    </row>
    <row r="15" spans="2:27" ht="14.25" customHeight="1">
      <c r="B15" s="576" t="s">
        <v>5</v>
      </c>
      <c r="C15" s="808" t="s">
        <v>6</v>
      </c>
      <c r="D15" s="821"/>
      <c r="E15" s="821"/>
      <c r="F15" s="821"/>
      <c r="G15" s="577" t="s">
        <v>220</v>
      </c>
      <c r="H15" s="808" t="s">
        <v>9</v>
      </c>
      <c r="I15" s="821"/>
      <c r="J15" s="821"/>
      <c r="K15" s="847"/>
      <c r="L15" s="577" t="s">
        <v>220</v>
      </c>
      <c r="M15" s="821" t="s">
        <v>7</v>
      </c>
      <c r="N15" s="821"/>
      <c r="O15" s="821"/>
      <c r="P15" s="821"/>
      <c r="Q15" s="577" t="s">
        <v>220</v>
      </c>
      <c r="R15" s="808" t="s">
        <v>8</v>
      </c>
      <c r="S15" s="821"/>
      <c r="T15" s="821"/>
      <c r="U15" s="821"/>
      <c r="V15" s="577" t="s">
        <v>220</v>
      </c>
      <c r="W15" s="808" t="s">
        <v>10</v>
      </c>
      <c r="X15" s="821"/>
      <c r="Y15" s="821"/>
      <c r="Z15" s="821"/>
      <c r="AA15" s="577" t="s">
        <v>220</v>
      </c>
    </row>
    <row r="16" spans="2:27" s="93" customFormat="1" ht="14.25" customHeight="1">
      <c r="B16" s="149"/>
      <c r="C16" s="101"/>
      <c r="D16" s="412" t="s">
        <v>68</v>
      </c>
      <c r="E16" s="415" t="s">
        <v>395</v>
      </c>
      <c r="F16" s="410">
        <v>1300</v>
      </c>
      <c r="G16" s="114"/>
      <c r="H16" s="635"/>
      <c r="I16" s="442" t="s">
        <v>653</v>
      </c>
      <c r="J16" s="406" t="s">
        <v>615</v>
      </c>
      <c r="K16" s="443" t="s">
        <v>423</v>
      </c>
      <c r="L16" s="103"/>
      <c r="M16" s="589"/>
      <c r="N16" s="587"/>
      <c r="O16" s="637"/>
      <c r="P16" s="552"/>
      <c r="Q16" s="103"/>
      <c r="R16" s="586"/>
      <c r="S16" s="587"/>
      <c r="T16" s="638"/>
      <c r="U16" s="552"/>
      <c r="V16" s="103"/>
      <c r="W16" s="586"/>
      <c r="X16" s="419" t="s">
        <v>593</v>
      </c>
      <c r="Y16" s="591"/>
      <c r="Z16" s="446">
        <v>900</v>
      </c>
      <c r="AA16" s="102"/>
    </row>
    <row r="17" spans="2:27" s="93" customFormat="1" ht="14.25" customHeight="1">
      <c r="B17" s="150"/>
      <c r="C17" s="105"/>
      <c r="D17" s="414" t="s">
        <v>19</v>
      </c>
      <c r="E17" s="415" t="s">
        <v>395</v>
      </c>
      <c r="F17" s="399">
        <v>1650</v>
      </c>
      <c r="G17" s="110"/>
      <c r="H17" s="557"/>
      <c r="I17" s="636"/>
      <c r="J17" s="113"/>
      <c r="K17" s="640"/>
      <c r="L17" s="109"/>
      <c r="M17" s="594"/>
      <c r="N17" s="107"/>
      <c r="O17" s="641"/>
      <c r="P17" s="556"/>
      <c r="Q17" s="110"/>
      <c r="R17" s="557"/>
      <c r="S17" s="107"/>
      <c r="T17" s="620"/>
      <c r="U17" s="556"/>
      <c r="V17" s="109"/>
      <c r="W17" s="557"/>
      <c r="X17" s="636"/>
      <c r="Y17" s="642"/>
      <c r="Z17" s="643"/>
      <c r="AA17" s="109"/>
    </row>
    <row r="18" spans="2:27" s="93" customFormat="1" ht="14.25" customHeight="1">
      <c r="B18" s="151"/>
      <c r="C18" s="437" t="s">
        <v>277</v>
      </c>
      <c r="D18" s="438" t="s">
        <v>69</v>
      </c>
      <c r="E18" s="439" t="s">
        <v>395</v>
      </c>
      <c r="F18" s="440">
        <v>2050</v>
      </c>
      <c r="G18" s="152"/>
      <c r="H18" s="644"/>
      <c r="I18" s="442" t="s">
        <v>165</v>
      </c>
      <c r="J18" s="406" t="s">
        <v>694</v>
      </c>
      <c r="K18" s="444">
        <v>1600</v>
      </c>
      <c r="L18" s="152"/>
      <c r="M18" s="647"/>
      <c r="N18" s="648"/>
      <c r="O18" s="649"/>
      <c r="P18" s="650"/>
      <c r="Q18" s="152"/>
      <c r="R18" s="644"/>
      <c r="S18" s="648"/>
      <c r="T18" s="651"/>
      <c r="U18" s="646"/>
      <c r="V18" s="153"/>
      <c r="W18" s="644"/>
      <c r="Z18" s="652"/>
      <c r="AA18" s="152"/>
    </row>
    <row r="19" spans="2:27" s="96" customFormat="1" ht="14.25" customHeight="1">
      <c r="B19" s="119"/>
      <c r="C19" s="600"/>
      <c r="D19" s="418" t="s">
        <v>417</v>
      </c>
      <c r="E19" s="602"/>
      <c r="F19" s="167">
        <f>SUM(F16:F18)</f>
        <v>5000</v>
      </c>
      <c r="G19" s="168">
        <f>SUM(G16:G18)</f>
        <v>0</v>
      </c>
      <c r="H19" s="604"/>
      <c r="I19" s="432" t="s">
        <v>417</v>
      </c>
      <c r="J19" s="653"/>
      <c r="K19" s="167">
        <f>SUM(K18)</f>
        <v>1600</v>
      </c>
      <c r="L19" s="168">
        <f>SUM(L16:L18)</f>
        <v>0</v>
      </c>
      <c r="M19" s="112"/>
      <c r="N19" s="621"/>
      <c r="O19" s="602"/>
      <c r="P19" s="167">
        <f>SUM(P16:P18)</f>
        <v>0</v>
      </c>
      <c r="Q19" s="168">
        <f>SUM(Q16:Q18)</f>
        <v>0</v>
      </c>
      <c r="R19" s="605"/>
      <c r="S19" s="621"/>
      <c r="T19" s="653"/>
      <c r="U19" s="603"/>
      <c r="V19" s="168">
        <f>SUM(V16:V18)</f>
        <v>0</v>
      </c>
      <c r="W19" s="605"/>
      <c r="X19" s="432" t="s">
        <v>417</v>
      </c>
      <c r="Y19" s="602"/>
      <c r="Z19" s="167">
        <f>SUM(Z16:Z17)</f>
        <v>900</v>
      </c>
      <c r="AA19" s="168">
        <f>SUM(AA16:AA18)</f>
        <v>0</v>
      </c>
    </row>
    <row r="20" spans="2:27" ht="24" customHeight="1">
      <c r="C20" s="571" t="s">
        <v>439</v>
      </c>
      <c r="D20" s="99"/>
      <c r="E20" s="98"/>
      <c r="F20" s="100"/>
      <c r="G20" s="572" t="s">
        <v>161</v>
      </c>
      <c r="H20" s="845">
        <f>SUM(F34,K34,Z34,P34,U34)</f>
        <v>33500</v>
      </c>
      <c r="I20" s="845">
        <f>SUM(D57,I57,N57,S57,X41)</f>
        <v>0</v>
      </c>
      <c r="J20" s="573" t="s">
        <v>162</v>
      </c>
      <c r="K20" s="574" t="s">
        <v>431</v>
      </c>
      <c r="L20" s="844">
        <f>SUM(G34,L34,AA34,Q34,V34)</f>
        <v>0</v>
      </c>
      <c r="M20" s="844"/>
      <c r="N20" s="844"/>
      <c r="O20" s="573" t="s">
        <v>162</v>
      </c>
      <c r="P20" s="575" t="s">
        <v>461</v>
      </c>
    </row>
    <row r="21" spans="2:27" ht="14.25" customHeight="1">
      <c r="B21" s="576" t="s">
        <v>5</v>
      </c>
      <c r="C21" s="808" t="s">
        <v>6</v>
      </c>
      <c r="D21" s="821"/>
      <c r="E21" s="821"/>
      <c r="F21" s="821"/>
      <c r="G21" s="577" t="s">
        <v>220</v>
      </c>
      <c r="H21" s="808" t="s">
        <v>9</v>
      </c>
      <c r="I21" s="821"/>
      <c r="J21" s="821"/>
      <c r="K21" s="821"/>
      <c r="L21" s="577" t="s">
        <v>220</v>
      </c>
      <c r="M21" s="821" t="s">
        <v>7</v>
      </c>
      <c r="N21" s="821"/>
      <c r="O21" s="821"/>
      <c r="P21" s="821"/>
      <c r="Q21" s="577" t="s">
        <v>220</v>
      </c>
      <c r="R21" s="808" t="s">
        <v>8</v>
      </c>
      <c r="S21" s="821"/>
      <c r="T21" s="821"/>
      <c r="U21" s="821"/>
      <c r="V21" s="577" t="s">
        <v>220</v>
      </c>
      <c r="W21" s="808" t="s">
        <v>10</v>
      </c>
      <c r="X21" s="821"/>
      <c r="Y21" s="821"/>
      <c r="Z21" s="821"/>
      <c r="AA21" s="577" t="s">
        <v>220</v>
      </c>
    </row>
    <row r="22" spans="2:27" s="93" customFormat="1" ht="14.25" customHeight="1">
      <c r="B22" s="101"/>
      <c r="C22" s="101"/>
      <c r="D22" s="412" t="s">
        <v>70</v>
      </c>
      <c r="E22" s="406" t="s">
        <v>468</v>
      </c>
      <c r="F22" s="410">
        <v>1200</v>
      </c>
      <c r="G22" s="114"/>
      <c r="H22" s="586"/>
      <c r="I22" s="419" t="s">
        <v>71</v>
      </c>
      <c r="J22" s="406" t="s">
        <v>358</v>
      </c>
      <c r="K22" s="410">
        <v>2650</v>
      </c>
      <c r="L22" s="114"/>
      <c r="M22" s="594"/>
      <c r="N22" s="587"/>
      <c r="O22" s="654"/>
      <c r="P22" s="316"/>
      <c r="Q22" s="114"/>
      <c r="R22" s="586"/>
      <c r="S22" s="419" t="s">
        <v>586</v>
      </c>
      <c r="T22" s="655"/>
      <c r="U22" s="446">
        <v>50</v>
      </c>
      <c r="V22" s="114"/>
      <c r="W22" s="586"/>
      <c r="X22" s="449" t="s">
        <v>278</v>
      </c>
      <c r="Y22" s="591"/>
      <c r="Z22" s="410">
        <v>650</v>
      </c>
      <c r="AA22" s="114"/>
    </row>
    <row r="23" spans="2:27" s="93" customFormat="1" ht="14.25" customHeight="1">
      <c r="B23" s="105"/>
      <c r="C23" s="105"/>
      <c r="D23" s="414" t="s">
        <v>72</v>
      </c>
      <c r="E23" s="406" t="s">
        <v>468</v>
      </c>
      <c r="F23" s="399">
        <v>2500</v>
      </c>
      <c r="G23" s="110"/>
      <c r="H23" s="557"/>
      <c r="I23" s="398" t="s">
        <v>74</v>
      </c>
      <c r="J23" s="406" t="s">
        <v>698</v>
      </c>
      <c r="K23" s="435">
        <v>1350</v>
      </c>
      <c r="L23" s="110"/>
      <c r="M23" s="594"/>
      <c r="N23" s="107"/>
      <c r="O23" s="654"/>
      <c r="P23" s="629"/>
      <c r="Q23" s="154"/>
      <c r="R23" s="557"/>
      <c r="S23" s="398" t="s">
        <v>414</v>
      </c>
      <c r="T23" s="620"/>
      <c r="U23" s="397">
        <v>600</v>
      </c>
      <c r="V23" s="110"/>
      <c r="W23" s="557"/>
      <c r="X23" s="398" t="s">
        <v>75</v>
      </c>
      <c r="Y23" s="555"/>
      <c r="Z23" s="399">
        <v>250</v>
      </c>
      <c r="AA23" s="110"/>
    </row>
    <row r="24" spans="2:27" s="93" customFormat="1" ht="14.25" customHeight="1">
      <c r="B24" s="105"/>
      <c r="C24" s="105"/>
      <c r="D24" s="414" t="s">
        <v>76</v>
      </c>
      <c r="E24" s="415" t="s">
        <v>395</v>
      </c>
      <c r="F24" s="399">
        <v>1450</v>
      </c>
      <c r="G24" s="110"/>
      <c r="H24" s="557"/>
      <c r="I24" s="398" t="s">
        <v>73</v>
      </c>
      <c r="J24" s="406" t="s">
        <v>615</v>
      </c>
      <c r="K24" s="435">
        <v>2350</v>
      </c>
      <c r="L24" s="110"/>
      <c r="M24" s="594"/>
      <c r="N24" s="107"/>
      <c r="O24" s="654"/>
      <c r="P24" s="629"/>
      <c r="Q24" s="155"/>
      <c r="R24" s="557"/>
      <c r="S24" s="107"/>
      <c r="T24" s="620"/>
      <c r="U24" s="316"/>
      <c r="V24" s="110"/>
      <c r="W24" s="557"/>
      <c r="X24" s="398" t="s">
        <v>183</v>
      </c>
      <c r="Y24" s="555"/>
      <c r="Z24" s="399">
        <v>150</v>
      </c>
      <c r="AA24" s="110"/>
    </row>
    <row r="25" spans="2:27" s="93" customFormat="1" ht="14.25" customHeight="1">
      <c r="B25" s="105"/>
      <c r="C25" s="105"/>
      <c r="D25" s="414" t="s">
        <v>73</v>
      </c>
      <c r="E25" s="415" t="s">
        <v>395</v>
      </c>
      <c r="F25" s="433">
        <v>1400</v>
      </c>
      <c r="G25" s="110"/>
      <c r="H25" s="557"/>
      <c r="I25" s="436" t="s">
        <v>279</v>
      </c>
      <c r="J25" s="406" t="s">
        <v>615</v>
      </c>
      <c r="K25" s="435">
        <v>1750</v>
      </c>
      <c r="L25" s="110"/>
      <c r="M25" s="105"/>
      <c r="N25" s="633"/>
      <c r="O25" s="654"/>
      <c r="P25" s="598"/>
      <c r="Q25" s="156"/>
      <c r="R25" s="657"/>
      <c r="S25" s="107"/>
      <c r="T25" s="620"/>
      <c r="U25" s="316"/>
      <c r="V25" s="110"/>
      <c r="W25" s="557"/>
      <c r="X25" s="107"/>
      <c r="Y25" s="630"/>
      <c r="Z25" s="629"/>
      <c r="AA25" s="109"/>
    </row>
    <row r="26" spans="2:27" s="93" customFormat="1" ht="14.25" customHeight="1">
      <c r="B26" s="105"/>
      <c r="C26" s="105"/>
      <c r="D26" s="414" t="s">
        <v>79</v>
      </c>
      <c r="E26" s="406" t="s">
        <v>468</v>
      </c>
      <c r="F26" s="433">
        <v>1150</v>
      </c>
      <c r="G26" s="110"/>
      <c r="H26" s="557"/>
      <c r="I26" s="436" t="s">
        <v>78</v>
      </c>
      <c r="J26" s="448" t="s">
        <v>424</v>
      </c>
      <c r="K26" s="435">
        <v>1500</v>
      </c>
      <c r="L26" s="96"/>
      <c r="M26" s="105"/>
      <c r="N26" s="633"/>
      <c r="O26" s="654"/>
      <c r="P26" s="632"/>
      <c r="R26" s="657"/>
      <c r="S26" s="633"/>
      <c r="T26" s="654"/>
      <c r="U26" s="598"/>
      <c r="V26" s="110"/>
      <c r="W26" s="557"/>
      <c r="X26" s="107"/>
      <c r="Y26" s="630"/>
      <c r="Z26" s="629"/>
      <c r="AA26" s="109"/>
    </row>
    <row r="27" spans="2:27" s="93" customFormat="1" ht="14.25" customHeight="1">
      <c r="B27" s="105"/>
      <c r="C27" s="105"/>
      <c r="D27" s="414" t="s">
        <v>80</v>
      </c>
      <c r="E27" s="415" t="s">
        <v>395</v>
      </c>
      <c r="F27" s="399">
        <v>850</v>
      </c>
      <c r="G27" s="110"/>
      <c r="H27" s="557"/>
      <c r="I27" s="436" t="s">
        <v>462</v>
      </c>
      <c r="J27" s="448" t="s">
        <v>424</v>
      </c>
      <c r="K27" s="435">
        <v>2050</v>
      </c>
      <c r="L27" s="110"/>
      <c r="M27" s="594"/>
      <c r="N27" s="633"/>
      <c r="O27" s="654"/>
      <c r="P27" s="629"/>
      <c r="Q27" s="155"/>
      <c r="R27" s="557"/>
      <c r="U27" s="629"/>
      <c r="V27" s="110"/>
      <c r="W27" s="557"/>
      <c r="X27" s="107"/>
      <c r="Y27" s="630"/>
      <c r="Z27" s="629"/>
      <c r="AA27" s="109"/>
    </row>
    <row r="28" spans="2:27" s="93" customFormat="1" ht="14.25" customHeight="1">
      <c r="B28" s="105"/>
      <c r="C28" s="105"/>
      <c r="D28" s="436" t="s">
        <v>280</v>
      </c>
      <c r="E28" s="406" t="s">
        <v>468</v>
      </c>
      <c r="F28" s="399">
        <v>1750</v>
      </c>
      <c r="G28" s="110"/>
      <c r="H28" s="557"/>
      <c r="K28" s="632"/>
      <c r="L28" s="110"/>
      <c r="M28" s="594"/>
      <c r="P28" s="658"/>
      <c r="Q28" s="154"/>
      <c r="R28" s="557"/>
      <c r="S28" s="107"/>
      <c r="T28" s="659"/>
      <c r="U28" s="629"/>
      <c r="V28" s="110"/>
      <c r="W28" s="557"/>
      <c r="X28" s="596"/>
      <c r="Y28" s="660"/>
      <c r="Z28" s="629"/>
      <c r="AA28" s="109"/>
    </row>
    <row r="29" spans="2:27" s="93" customFormat="1" ht="14.25" customHeight="1">
      <c r="B29" s="105"/>
      <c r="C29" s="105"/>
      <c r="D29" s="414" t="s">
        <v>77</v>
      </c>
      <c r="E29" s="406" t="s">
        <v>468</v>
      </c>
      <c r="F29" s="399">
        <v>3300</v>
      </c>
      <c r="G29" s="110"/>
      <c r="H29" s="557"/>
      <c r="I29" s="107"/>
      <c r="J29" s="654"/>
      <c r="K29" s="629"/>
      <c r="L29" s="110"/>
      <c r="M29" s="594"/>
      <c r="N29" s="107"/>
      <c r="O29" s="630"/>
      <c r="P29" s="629"/>
      <c r="Q29" s="110"/>
      <c r="R29" s="557"/>
      <c r="S29" s="107"/>
      <c r="T29" s="659"/>
      <c r="U29" s="629"/>
      <c r="V29" s="110"/>
      <c r="W29" s="557"/>
      <c r="X29" s="107"/>
      <c r="Y29" s="630"/>
      <c r="Z29" s="629"/>
      <c r="AA29" s="109"/>
    </row>
    <row r="30" spans="2:27" s="93" customFormat="1" ht="14.25" customHeight="1">
      <c r="B30" s="105"/>
      <c r="C30" s="105"/>
      <c r="D30" s="414" t="s">
        <v>81</v>
      </c>
      <c r="E30" s="406" t="s">
        <v>468</v>
      </c>
      <c r="F30" s="399">
        <v>2500</v>
      </c>
      <c r="G30" s="110"/>
      <c r="H30" s="557"/>
      <c r="I30" s="107"/>
      <c r="J30" s="654"/>
      <c r="K30" s="629"/>
      <c r="L30" s="110"/>
      <c r="M30" s="594"/>
      <c r="N30" s="107"/>
      <c r="O30" s="630"/>
      <c r="P30" s="629"/>
      <c r="Q30" s="110"/>
      <c r="R30" s="557"/>
      <c r="S30" s="107"/>
      <c r="T30" s="659"/>
      <c r="U30" s="629"/>
      <c r="V30" s="110"/>
      <c r="W30" s="557"/>
      <c r="Z30" s="632"/>
      <c r="AA30" s="109"/>
    </row>
    <row r="31" spans="2:27" s="93" customFormat="1" ht="14.25" customHeight="1">
      <c r="B31" s="105"/>
      <c r="C31" s="105"/>
      <c r="D31" s="414" t="s">
        <v>198</v>
      </c>
      <c r="E31" s="406" t="s">
        <v>468</v>
      </c>
      <c r="F31" s="433">
        <v>2550</v>
      </c>
      <c r="G31" s="110"/>
      <c r="H31" s="557"/>
      <c r="I31" s="107"/>
      <c r="J31" s="654"/>
      <c r="K31" s="629"/>
      <c r="L31" s="110"/>
      <c r="M31" s="594"/>
      <c r="N31" s="107"/>
      <c r="O31" s="630"/>
      <c r="P31" s="629"/>
      <c r="Q31" s="110"/>
      <c r="R31" s="557"/>
      <c r="S31" s="107"/>
      <c r="T31" s="659"/>
      <c r="U31" s="632"/>
      <c r="V31" s="110"/>
      <c r="W31" s="557"/>
      <c r="X31" s="107"/>
      <c r="Y31" s="630"/>
      <c r="Z31" s="629"/>
      <c r="AA31" s="109"/>
    </row>
    <row r="32" spans="2:27" s="93" customFormat="1" ht="14.25" customHeight="1">
      <c r="B32" s="105"/>
      <c r="C32" s="105"/>
      <c r="D32" s="414" t="s">
        <v>182</v>
      </c>
      <c r="E32" s="417" t="s">
        <v>474</v>
      </c>
      <c r="F32" s="433">
        <v>1500</v>
      </c>
      <c r="G32" s="110"/>
      <c r="H32" s="557"/>
      <c r="I32" s="107"/>
      <c r="J32" s="661"/>
      <c r="K32" s="629"/>
      <c r="L32" s="110"/>
      <c r="M32" s="594"/>
      <c r="N32" s="107"/>
      <c r="O32" s="630"/>
      <c r="P32" s="629"/>
      <c r="Q32" s="110"/>
      <c r="R32" s="557"/>
      <c r="S32" s="107"/>
      <c r="T32" s="659"/>
      <c r="U32" s="629"/>
      <c r="V32" s="110"/>
      <c r="W32" s="557"/>
      <c r="X32" s="107"/>
      <c r="Y32" s="630"/>
      <c r="Z32" s="629"/>
      <c r="AA32" s="109"/>
    </row>
    <row r="33" spans="2:27" s="93" customFormat="1" ht="14.25" customHeight="1">
      <c r="B33" s="105"/>
      <c r="C33" s="105"/>
      <c r="G33" s="110"/>
      <c r="H33" s="557"/>
      <c r="I33" s="633"/>
      <c r="J33" s="662"/>
      <c r="K33" s="629"/>
      <c r="L33" s="110"/>
      <c r="M33" s="594"/>
      <c r="N33" s="107"/>
      <c r="O33" s="590"/>
      <c r="P33" s="556"/>
      <c r="Q33" s="110"/>
      <c r="R33" s="557"/>
      <c r="S33" s="633"/>
      <c r="T33" s="590"/>
      <c r="U33" s="556"/>
      <c r="V33" s="110"/>
      <c r="W33" s="557"/>
      <c r="X33" s="107"/>
      <c r="Y33" s="555"/>
      <c r="Z33" s="556"/>
      <c r="AA33" s="109"/>
    </row>
    <row r="34" spans="2:27" s="96" customFormat="1" ht="14.25" customHeight="1">
      <c r="B34" s="119"/>
      <c r="C34" s="600"/>
      <c r="D34" s="418" t="s">
        <v>417</v>
      </c>
      <c r="E34" s="602"/>
      <c r="F34" s="167">
        <f>SUM(F22:F32)</f>
        <v>20150</v>
      </c>
      <c r="G34" s="168">
        <f>SUM(G22:G33)</f>
        <v>0</v>
      </c>
      <c r="H34" s="604"/>
      <c r="I34" s="432" t="s">
        <v>417</v>
      </c>
      <c r="J34" s="602"/>
      <c r="K34" s="167">
        <f>SUM(K22:K33)</f>
        <v>11650</v>
      </c>
      <c r="L34" s="168">
        <f>SUM(L22:L33)</f>
        <v>0</v>
      </c>
      <c r="M34" s="112"/>
      <c r="N34" s="621"/>
      <c r="O34" s="602"/>
      <c r="P34" s="167">
        <f>SUM(P22:P33)</f>
        <v>0</v>
      </c>
      <c r="Q34" s="168">
        <f>SUM(Q22:Q33)</f>
        <v>0</v>
      </c>
      <c r="R34" s="605"/>
      <c r="S34" s="432" t="s">
        <v>417</v>
      </c>
      <c r="T34" s="602"/>
      <c r="U34" s="167">
        <f>SUM(U22:U33)</f>
        <v>650</v>
      </c>
      <c r="V34" s="168">
        <f>SUM(V22:V33)</f>
        <v>0</v>
      </c>
      <c r="W34" s="605"/>
      <c r="X34" s="432" t="s">
        <v>417</v>
      </c>
      <c r="Y34" s="602"/>
      <c r="Z34" s="167">
        <f>SUM(Z22:Z33)</f>
        <v>1050</v>
      </c>
      <c r="AA34" s="168">
        <f>SUM(AA22:AA33)</f>
        <v>0</v>
      </c>
    </row>
    <row r="35" spans="2:27" s="157" customFormat="1" ht="7.5" customHeight="1">
      <c r="K35" s="158"/>
      <c r="L35" s="159"/>
      <c r="M35" s="159"/>
      <c r="N35" s="159"/>
      <c r="O35" s="159"/>
      <c r="P35" s="158"/>
      <c r="Q35" s="159"/>
      <c r="R35" s="160"/>
      <c r="S35" s="159"/>
      <c r="T35" s="159"/>
      <c r="U35" s="158"/>
      <c r="V35" s="159"/>
      <c r="W35" s="159"/>
      <c r="X35" s="159"/>
      <c r="Y35" s="159"/>
      <c r="Z35" s="158"/>
      <c r="AA35" s="161"/>
    </row>
    <row r="36" spans="2:27" s="130" customFormat="1" ht="12" customHeight="1">
      <c r="B36" s="623" t="s">
        <v>60</v>
      </c>
      <c r="C36" s="126"/>
      <c r="D36" s="624" t="s">
        <v>663</v>
      </c>
      <c r="E36" s="127"/>
      <c r="F36" s="127"/>
      <c r="G36" s="127"/>
      <c r="H36" s="127"/>
      <c r="I36" s="127"/>
      <c r="J36" s="127"/>
      <c r="K36" s="128"/>
      <c r="L36" s="127"/>
      <c r="M36" s="127"/>
      <c r="N36" s="127"/>
      <c r="O36" s="127"/>
      <c r="P36" s="128"/>
      <c r="Q36" s="127"/>
      <c r="R36" s="126"/>
      <c r="S36" s="127"/>
      <c r="T36" s="127"/>
      <c r="U36" s="128"/>
      <c r="V36" s="127"/>
      <c r="W36" s="127"/>
      <c r="X36" s="127"/>
      <c r="Y36" s="127"/>
      <c r="Z36" s="128"/>
      <c r="AA36" s="129"/>
    </row>
    <row r="37" spans="2:27" s="130" customFormat="1" ht="12">
      <c r="B37" s="131"/>
      <c r="C37" s="132"/>
      <c r="D37" s="663" t="s">
        <v>646</v>
      </c>
      <c r="E37" s="133"/>
      <c r="F37" s="133"/>
      <c r="G37" s="133"/>
      <c r="H37" s="133"/>
      <c r="I37" s="133"/>
      <c r="J37" s="133"/>
      <c r="K37" s="134"/>
      <c r="L37" s="133"/>
      <c r="M37" s="133"/>
      <c r="N37" s="133"/>
      <c r="O37" s="133"/>
      <c r="P37" s="134"/>
      <c r="Q37" s="133"/>
      <c r="R37" s="132"/>
      <c r="S37" s="133"/>
      <c r="T37" s="133"/>
      <c r="U37" s="134"/>
      <c r="V37" s="133"/>
      <c r="W37" s="133"/>
      <c r="X37" s="133"/>
      <c r="Y37" s="133"/>
      <c r="Z37" s="134"/>
      <c r="AA37" s="625" t="s">
        <v>472</v>
      </c>
    </row>
    <row r="38" spans="2:27" s="143" customFormat="1">
      <c r="B38" s="162"/>
      <c r="C38" s="163"/>
      <c r="D38" s="664" t="s">
        <v>631</v>
      </c>
      <c r="E38" s="164"/>
      <c r="F38" s="164"/>
      <c r="G38" s="165"/>
      <c r="H38" s="166"/>
      <c r="I38" s="166"/>
      <c r="J38" s="166"/>
      <c r="K38" s="141"/>
      <c r="L38" s="140"/>
      <c r="M38" s="140"/>
      <c r="N38" s="140"/>
      <c r="O38" s="140"/>
      <c r="P38" s="141"/>
      <c r="Q38" s="140"/>
      <c r="R38" s="137"/>
      <c r="S38" s="140"/>
      <c r="T38" s="140"/>
      <c r="U38" s="141"/>
      <c r="V38" s="140"/>
      <c r="W38" s="140"/>
      <c r="X38" s="140"/>
      <c r="Y38" s="140"/>
      <c r="Z38" s="141"/>
      <c r="AA38" s="665" t="s">
        <v>641</v>
      </c>
    </row>
    <row r="39" spans="2:27" s="143" customFormat="1">
      <c r="B39" s="499" t="str">
        <f>P1表紙!A39</f>
        <v>令和６年（6月１日以降）②</v>
      </c>
      <c r="C39" s="144"/>
      <c r="D39" s="145"/>
      <c r="E39" s="145"/>
      <c r="F39" s="146"/>
      <c r="K39" s="147"/>
      <c r="P39" s="147"/>
      <c r="R39" s="144"/>
      <c r="U39" s="147"/>
      <c r="Z39" s="147"/>
    </row>
  </sheetData>
  <sheetProtection algorithmName="SHA-512" hashValue="FMVoJhy2YNxUsKkTvmOs1+UdlbGtZXmLxwQcc3ZvyvDY4zERWUr2U2hJBHXEAz1pUCdOEiZbzekktA1KvfIgMw==" saltValue="68Qet9yyYiecB31zqwOWjw==" spinCount="100000" sheet="1" objects="1" scenarios="1"/>
  <mergeCells count="28">
    <mergeCell ref="H6:K6"/>
    <mergeCell ref="C15:F15"/>
    <mergeCell ref="M15:P15"/>
    <mergeCell ref="C6:F6"/>
    <mergeCell ref="H14:I14"/>
    <mergeCell ref="L14:N14"/>
    <mergeCell ref="M6:P6"/>
    <mergeCell ref="W15:Z15"/>
    <mergeCell ref="R15:U15"/>
    <mergeCell ref="T4:V4"/>
    <mergeCell ref="Y4:AA4"/>
    <mergeCell ref="R6:U6"/>
    <mergeCell ref="B1:AA1"/>
    <mergeCell ref="H21:K21"/>
    <mergeCell ref="W21:Z21"/>
    <mergeCell ref="C21:F21"/>
    <mergeCell ref="M21:P21"/>
    <mergeCell ref="R21:U21"/>
    <mergeCell ref="C3:G4"/>
    <mergeCell ref="J3:Q3"/>
    <mergeCell ref="H15:K15"/>
    <mergeCell ref="J4:Q4"/>
    <mergeCell ref="T3:X3"/>
    <mergeCell ref="W6:Z6"/>
    <mergeCell ref="H20:I20"/>
    <mergeCell ref="L20:N20"/>
    <mergeCell ref="H5:I5"/>
    <mergeCell ref="L5:N5"/>
  </mergeCells>
  <phoneticPr fontId="2"/>
  <dataValidations count="1">
    <dataValidation allowBlank="1" showInputMessage="1" sqref="A21:XFD21 A15:XFD15 A6:XFD6 J7:J9 J22:J25 C20 E28:E31 B39 L5 F5:H5 AA37 D38 C5 L14 F14:H14 J14 O5 C14 L20 F20:H20 J20 O14 O20 E22:E23 E26 J16:J18 J3:J5 C3 Z3:AA3 H3:I4 B3:B4 K3:Y4"/>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38"/>
  <sheetViews>
    <sheetView view="pageBreakPreview" zoomScaleNormal="100" zoomScaleSheetLayoutView="100" workbookViewId="0">
      <selection activeCell="J21" sqref="J21"/>
    </sheetView>
  </sheetViews>
  <sheetFormatPr defaultColWidth="9" defaultRowHeight="13.5"/>
  <cols>
    <col min="1" max="1" width="2.5" style="92" customWidth="1"/>
    <col min="2" max="2" width="8.125" style="92" customWidth="1"/>
    <col min="3" max="3" width="1.875" style="93" customWidth="1"/>
    <col min="4" max="4" width="10" style="94" customWidth="1"/>
    <col min="5" max="5" width="2.125" style="94" customWidth="1"/>
    <col min="6" max="6" width="6.875" style="95" customWidth="1"/>
    <col min="7" max="7" width="6.875" style="92" customWidth="1"/>
    <col min="8" max="8" width="1.875" style="92" customWidth="1"/>
    <col min="9" max="9" width="10" style="92" customWidth="1"/>
    <col min="10" max="10" width="2.125" style="92" customWidth="1"/>
    <col min="11" max="11" width="6.875" style="96" customWidth="1"/>
    <col min="12" max="12" width="6.875" style="92" customWidth="1"/>
    <col min="13" max="13" width="0.375" style="92" customWidth="1"/>
    <col min="14" max="14" width="10" style="92" customWidth="1"/>
    <col min="15" max="15" width="2.125" style="92" customWidth="1"/>
    <col min="16" max="16" width="6.875" style="96" customWidth="1"/>
    <col min="17" max="17" width="6.875" style="92" customWidth="1"/>
    <col min="18" max="18" width="0.375" style="93" customWidth="1"/>
    <col min="19" max="19" width="10" style="92" customWidth="1"/>
    <col min="20" max="20" width="2.125" style="92" customWidth="1"/>
    <col min="21" max="21" width="6.875" style="96" customWidth="1"/>
    <col min="22" max="22" width="6.875" style="92" customWidth="1"/>
    <col min="23" max="23" width="0.375" style="92" customWidth="1"/>
    <col min="24" max="24" width="10" style="92" customWidth="1"/>
    <col min="25" max="25" width="2.125" style="92" customWidth="1"/>
    <col min="26" max="26" width="6.875" style="96" customWidth="1"/>
    <col min="27" max="27" width="6.875" style="92" customWidth="1"/>
    <col min="28" max="16384" width="9" style="92"/>
  </cols>
  <sheetData>
    <row r="1" spans="2:28" ht="17.25" customHeight="1">
      <c r="B1" s="846" t="s">
        <v>421</v>
      </c>
      <c r="C1" s="846"/>
      <c r="D1" s="846"/>
      <c r="E1" s="846"/>
      <c r="F1" s="846"/>
      <c r="G1" s="846"/>
      <c r="H1" s="846"/>
      <c r="I1" s="846"/>
      <c r="J1" s="846"/>
      <c r="K1" s="846"/>
      <c r="L1" s="846"/>
      <c r="M1" s="846"/>
      <c r="N1" s="846"/>
      <c r="O1" s="846"/>
      <c r="P1" s="846"/>
      <c r="Q1" s="846"/>
      <c r="R1" s="846"/>
      <c r="S1" s="846"/>
      <c r="T1" s="846"/>
      <c r="U1" s="846"/>
      <c r="V1" s="846"/>
      <c r="W1" s="846"/>
      <c r="X1" s="846"/>
      <c r="Y1" s="846"/>
      <c r="Z1" s="846"/>
      <c r="AA1" s="846"/>
    </row>
    <row r="2" spans="2:28" ht="4.5" customHeight="1"/>
    <row r="3" spans="2:28" ht="24.75" customHeight="1">
      <c r="B3" s="567" t="s">
        <v>0</v>
      </c>
      <c r="C3" s="831"/>
      <c r="D3" s="831"/>
      <c r="E3" s="831"/>
      <c r="F3" s="831"/>
      <c r="G3" s="831"/>
      <c r="H3" s="275"/>
      <c r="I3" s="569" t="s">
        <v>1</v>
      </c>
      <c r="J3" s="834"/>
      <c r="K3" s="834"/>
      <c r="L3" s="834"/>
      <c r="M3" s="834"/>
      <c r="N3" s="834"/>
      <c r="O3" s="834"/>
      <c r="P3" s="834"/>
      <c r="Q3" s="834"/>
      <c r="R3" s="276"/>
      <c r="S3" s="569" t="s">
        <v>199</v>
      </c>
      <c r="T3" s="835"/>
      <c r="U3" s="835"/>
      <c r="V3" s="835"/>
      <c r="W3" s="835"/>
      <c r="X3" s="836"/>
      <c r="Y3" s="568" t="s">
        <v>222</v>
      </c>
      <c r="Z3" s="277"/>
      <c r="AA3" s="278"/>
      <c r="AB3" s="169"/>
    </row>
    <row r="4" spans="2:28" ht="24.75" customHeight="1">
      <c r="B4" s="279"/>
      <c r="C4" s="832"/>
      <c r="D4" s="832"/>
      <c r="E4" s="832"/>
      <c r="F4" s="832"/>
      <c r="G4" s="832"/>
      <c r="H4" s="280"/>
      <c r="I4" s="569" t="s">
        <v>2</v>
      </c>
      <c r="J4" s="834"/>
      <c r="K4" s="834"/>
      <c r="L4" s="834"/>
      <c r="M4" s="834"/>
      <c r="N4" s="834"/>
      <c r="O4" s="834"/>
      <c r="P4" s="834"/>
      <c r="Q4" s="834"/>
      <c r="R4" s="276"/>
      <c r="S4" s="569" t="s">
        <v>3</v>
      </c>
      <c r="T4" s="837">
        <f>L5+L19+L26</f>
        <v>0</v>
      </c>
      <c r="U4" s="837"/>
      <c r="V4" s="837"/>
      <c r="W4" s="281"/>
      <c r="X4" s="570" t="s">
        <v>162</v>
      </c>
      <c r="Y4" s="841"/>
      <c r="Z4" s="842"/>
      <c r="AA4" s="843"/>
      <c r="AB4" s="169"/>
    </row>
    <row r="5" spans="2:28" ht="24" customHeight="1">
      <c r="B5" s="148"/>
      <c r="C5" s="571" t="s">
        <v>440</v>
      </c>
      <c r="D5" s="99"/>
      <c r="E5" s="98"/>
      <c r="F5" s="100"/>
      <c r="G5" s="572" t="s">
        <v>161</v>
      </c>
      <c r="H5" s="833">
        <f>SUM(F18,K18,Z18,P18)</f>
        <v>38150</v>
      </c>
      <c r="I5" s="833">
        <f>SUM(D40,I40,N40,S40,X26)</f>
        <v>0</v>
      </c>
      <c r="J5" s="573" t="s">
        <v>162</v>
      </c>
      <c r="K5" s="574" t="s">
        <v>431</v>
      </c>
      <c r="L5" s="840">
        <f>SUM(G18,L18,AA18,Q18)</f>
        <v>0</v>
      </c>
      <c r="M5" s="840"/>
      <c r="N5" s="840"/>
      <c r="O5" s="573" t="s">
        <v>162</v>
      </c>
      <c r="P5" s="575" t="s">
        <v>461</v>
      </c>
      <c r="AA5" s="91"/>
    </row>
    <row r="6" spans="2:28" ht="14.25" customHeight="1">
      <c r="B6" s="576" t="s">
        <v>5</v>
      </c>
      <c r="C6" s="808" t="s">
        <v>6</v>
      </c>
      <c r="D6" s="821"/>
      <c r="E6" s="821"/>
      <c r="F6" s="821"/>
      <c r="G6" s="577" t="s">
        <v>220</v>
      </c>
      <c r="H6" s="808" t="s">
        <v>9</v>
      </c>
      <c r="I6" s="821"/>
      <c r="J6" s="821"/>
      <c r="K6" s="821"/>
      <c r="L6" s="577" t="s">
        <v>220</v>
      </c>
      <c r="M6" s="821" t="s">
        <v>7</v>
      </c>
      <c r="N6" s="821"/>
      <c r="O6" s="821"/>
      <c r="P6" s="821"/>
      <c r="Q6" s="577" t="s">
        <v>220</v>
      </c>
      <c r="R6" s="808" t="s">
        <v>8</v>
      </c>
      <c r="S6" s="821"/>
      <c r="T6" s="821"/>
      <c r="U6" s="821"/>
      <c r="V6" s="577" t="s">
        <v>220</v>
      </c>
      <c r="W6" s="808" t="s">
        <v>10</v>
      </c>
      <c r="X6" s="821"/>
      <c r="Y6" s="821"/>
      <c r="Z6" s="821"/>
      <c r="AA6" s="577" t="s">
        <v>220</v>
      </c>
    </row>
    <row r="7" spans="2:28" s="93" customFormat="1" ht="14.25" customHeight="1">
      <c r="B7" s="101"/>
      <c r="C7" s="101"/>
      <c r="D7" s="412" t="s">
        <v>203</v>
      </c>
      <c r="E7" s="406" t="s">
        <v>468</v>
      </c>
      <c r="F7" s="410">
        <v>2300</v>
      </c>
      <c r="G7" s="114"/>
      <c r="H7" s="586"/>
      <c r="I7" s="398" t="s">
        <v>281</v>
      </c>
      <c r="J7" s="450" t="s">
        <v>704</v>
      </c>
      <c r="K7" s="399">
        <v>1900</v>
      </c>
      <c r="L7" s="114"/>
      <c r="M7" s="589"/>
      <c r="N7" s="419" t="s">
        <v>82</v>
      </c>
      <c r="O7" s="638"/>
      <c r="P7" s="404">
        <v>1000</v>
      </c>
      <c r="Q7" s="114"/>
      <c r="R7" s="586"/>
      <c r="S7" s="587"/>
      <c r="T7" s="585"/>
      <c r="U7" s="552"/>
      <c r="V7" s="103"/>
      <c r="W7" s="586"/>
      <c r="X7" s="419" t="s">
        <v>83</v>
      </c>
      <c r="Y7" s="591"/>
      <c r="Z7" s="404">
        <v>300</v>
      </c>
      <c r="AA7" s="114"/>
    </row>
    <row r="8" spans="2:28" s="93" customFormat="1" ht="14.25" customHeight="1">
      <c r="B8" s="105"/>
      <c r="C8" s="105"/>
      <c r="D8" s="414" t="s">
        <v>84</v>
      </c>
      <c r="E8" s="415" t="s">
        <v>395</v>
      </c>
      <c r="F8" s="397">
        <v>5300</v>
      </c>
      <c r="G8" s="110"/>
      <c r="H8" s="557"/>
      <c r="I8" s="398" t="s">
        <v>282</v>
      </c>
      <c r="J8" s="450" t="s">
        <v>694</v>
      </c>
      <c r="K8" s="399">
        <v>3050</v>
      </c>
      <c r="L8" s="110"/>
      <c r="M8" s="594"/>
      <c r="N8" s="107"/>
      <c r="O8" s="620"/>
      <c r="P8" s="316"/>
      <c r="Q8" s="110"/>
      <c r="R8" s="557"/>
      <c r="S8" s="107"/>
      <c r="T8" s="610"/>
      <c r="U8" s="556"/>
      <c r="V8" s="109"/>
      <c r="W8" s="557"/>
      <c r="X8" s="398" t="s">
        <v>85</v>
      </c>
      <c r="Y8" s="555"/>
      <c r="Z8" s="397">
        <v>650</v>
      </c>
      <c r="AA8" s="110"/>
    </row>
    <row r="9" spans="2:28" s="93" customFormat="1" ht="14.25" customHeight="1">
      <c r="B9" s="105"/>
      <c r="C9" s="105"/>
      <c r="D9" s="414" t="s">
        <v>201</v>
      </c>
      <c r="E9" s="415" t="s">
        <v>395</v>
      </c>
      <c r="F9" s="399">
        <v>1450</v>
      </c>
      <c r="G9" s="110"/>
      <c r="H9" s="557"/>
      <c r="I9" s="398" t="s">
        <v>166</v>
      </c>
      <c r="J9" s="450" t="s">
        <v>358</v>
      </c>
      <c r="K9" s="399">
        <v>2750</v>
      </c>
      <c r="L9" s="110"/>
      <c r="M9" s="594"/>
      <c r="N9" s="107"/>
      <c r="O9" s="620"/>
      <c r="P9" s="316"/>
      <c r="Q9" s="110"/>
      <c r="R9" s="557"/>
      <c r="S9" s="107"/>
      <c r="T9" s="610"/>
      <c r="U9" s="556"/>
      <c r="V9" s="109"/>
      <c r="W9" s="557"/>
      <c r="X9" s="398" t="s">
        <v>86</v>
      </c>
      <c r="Y9" s="555"/>
      <c r="Z9" s="397">
        <v>600</v>
      </c>
      <c r="AA9" s="110"/>
    </row>
    <row r="10" spans="2:28" s="93" customFormat="1" ht="14.25" customHeight="1">
      <c r="B10" s="105"/>
      <c r="C10" s="105"/>
      <c r="D10" s="414" t="s">
        <v>83</v>
      </c>
      <c r="E10" s="406" t="s">
        <v>468</v>
      </c>
      <c r="F10" s="399">
        <v>1600</v>
      </c>
      <c r="G10" s="110"/>
      <c r="H10" s="557"/>
      <c r="I10" s="398" t="s">
        <v>289</v>
      </c>
      <c r="J10" s="450" t="s">
        <v>276</v>
      </c>
      <c r="K10" s="399">
        <v>1650</v>
      </c>
      <c r="L10" s="110"/>
      <c r="M10" s="594"/>
      <c r="N10" s="107"/>
      <c r="O10" s="599"/>
      <c r="P10" s="316"/>
      <c r="Q10" s="110"/>
      <c r="R10" s="557"/>
      <c r="S10" s="107"/>
      <c r="T10" s="610"/>
      <c r="U10" s="556"/>
      <c r="V10" s="109"/>
      <c r="W10" s="557"/>
      <c r="X10" s="107"/>
      <c r="Y10" s="555"/>
      <c r="Z10" s="316"/>
      <c r="AA10" s="110"/>
    </row>
    <row r="11" spans="2:28" s="93" customFormat="1" ht="14.25" customHeight="1">
      <c r="B11" s="105"/>
      <c r="C11" s="441" t="s">
        <v>223</v>
      </c>
      <c r="D11" s="414" t="s">
        <v>284</v>
      </c>
      <c r="E11" s="417" t="s">
        <v>474</v>
      </c>
      <c r="F11" s="433">
        <v>2150</v>
      </c>
      <c r="G11" s="110"/>
      <c r="H11" s="557"/>
      <c r="I11" s="442" t="s">
        <v>292</v>
      </c>
      <c r="J11" s="450" t="s">
        <v>276</v>
      </c>
      <c r="K11" s="447">
        <v>500</v>
      </c>
      <c r="L11" s="110"/>
      <c r="M11" s="594"/>
      <c r="N11" s="107"/>
      <c r="O11" s="599"/>
      <c r="P11" s="556"/>
      <c r="Q11" s="110"/>
      <c r="R11" s="614"/>
      <c r="S11" s="107"/>
      <c r="T11" s="610"/>
      <c r="U11" s="556"/>
      <c r="V11" s="109"/>
      <c r="W11" s="557"/>
      <c r="X11" s="107"/>
      <c r="Y11" s="555"/>
      <c r="Z11" s="556"/>
      <c r="AA11" s="110"/>
    </row>
    <row r="12" spans="2:28" s="93" customFormat="1" ht="14.25" customHeight="1">
      <c r="B12" s="105"/>
      <c r="C12" s="441" t="s">
        <v>224</v>
      </c>
      <c r="D12" s="414" t="s">
        <v>286</v>
      </c>
      <c r="E12" s="420" t="s">
        <v>475</v>
      </c>
      <c r="F12" s="433">
        <v>3900</v>
      </c>
      <c r="G12" s="110"/>
      <c r="H12" s="557"/>
      <c r="I12" s="636"/>
      <c r="J12" s="666"/>
      <c r="K12" s="643"/>
      <c r="L12" s="110"/>
      <c r="M12" s="594"/>
      <c r="N12" s="107"/>
      <c r="O12" s="667"/>
      <c r="P12" s="556"/>
      <c r="Q12" s="110"/>
      <c r="R12" s="557"/>
      <c r="S12" s="107"/>
      <c r="T12" s="667"/>
      <c r="U12" s="556"/>
      <c r="V12" s="109"/>
      <c r="W12" s="557"/>
      <c r="X12" s="668"/>
      <c r="Y12" s="668"/>
      <c r="Z12" s="669"/>
      <c r="AA12" s="110"/>
    </row>
    <row r="13" spans="2:28" s="93" customFormat="1" ht="14.25" customHeight="1">
      <c r="B13" s="105"/>
      <c r="C13" s="105"/>
      <c r="D13" s="414" t="s">
        <v>287</v>
      </c>
      <c r="E13" s="417" t="s">
        <v>476</v>
      </c>
      <c r="F13" s="399">
        <v>3600</v>
      </c>
      <c r="G13" s="110"/>
      <c r="H13" s="557"/>
      <c r="I13" s="636"/>
      <c r="J13" s="666"/>
      <c r="K13" s="643"/>
      <c r="L13" s="110"/>
      <c r="M13" s="594"/>
      <c r="N13" s="107"/>
      <c r="O13" s="588"/>
      <c r="P13" s="556"/>
      <c r="Q13" s="110"/>
      <c r="R13" s="557"/>
      <c r="S13" s="107"/>
      <c r="T13" s="667"/>
      <c r="U13" s="556"/>
      <c r="V13" s="109"/>
      <c r="W13" s="557"/>
      <c r="X13" s="670"/>
      <c r="Y13" s="588"/>
      <c r="Z13" s="669"/>
      <c r="AA13" s="110"/>
    </row>
    <row r="14" spans="2:28" s="93" customFormat="1" ht="14.25" customHeight="1">
      <c r="B14" s="105"/>
      <c r="C14" s="105"/>
      <c r="D14" s="414" t="s">
        <v>288</v>
      </c>
      <c r="E14" s="427" t="s">
        <v>477</v>
      </c>
      <c r="F14" s="399">
        <v>2450</v>
      </c>
      <c r="G14" s="110"/>
      <c r="H14" s="557"/>
      <c r="I14" s="107"/>
      <c r="J14" s="590"/>
      <c r="K14" s="671"/>
      <c r="L14" s="110"/>
      <c r="M14" s="594"/>
      <c r="N14" s="107"/>
      <c r="O14" s="590"/>
      <c r="P14" s="556"/>
      <c r="Q14" s="110"/>
      <c r="R14" s="557"/>
      <c r="S14" s="107"/>
      <c r="T14" s="610"/>
      <c r="U14" s="556"/>
      <c r="V14" s="109"/>
      <c r="W14" s="557"/>
      <c r="X14" s="668"/>
      <c r="Y14" s="668"/>
      <c r="Z14" s="669"/>
      <c r="AA14" s="110"/>
    </row>
    <row r="15" spans="2:28" s="93" customFormat="1" ht="14.25" customHeight="1">
      <c r="B15" s="678" t="s">
        <v>665</v>
      </c>
      <c r="C15" s="400" t="s">
        <v>290</v>
      </c>
      <c r="D15" s="414" t="s">
        <v>291</v>
      </c>
      <c r="E15" s="417" t="s">
        <v>474</v>
      </c>
      <c r="F15" s="399">
        <v>2100</v>
      </c>
      <c r="G15" s="110"/>
      <c r="H15" s="557"/>
      <c r="J15" s="590"/>
      <c r="K15" s="671"/>
      <c r="L15" s="110"/>
      <c r="M15" s="594"/>
      <c r="N15" s="107"/>
      <c r="O15" s="590"/>
      <c r="P15" s="556"/>
      <c r="Q15" s="110"/>
      <c r="R15" s="557"/>
      <c r="S15" s="107"/>
      <c r="T15" s="590"/>
      <c r="U15" s="556"/>
      <c r="V15" s="109"/>
      <c r="W15" s="557"/>
      <c r="X15" s="668"/>
      <c r="Y15" s="668"/>
      <c r="Z15" s="556"/>
      <c r="AA15" s="110"/>
    </row>
    <row r="16" spans="2:28" s="93" customFormat="1" ht="14.25" customHeight="1">
      <c r="B16" s="679" t="s">
        <v>666</v>
      </c>
      <c r="C16" s="672"/>
      <c r="D16" s="425" t="s">
        <v>90</v>
      </c>
      <c r="E16" s="427" t="s">
        <v>473</v>
      </c>
      <c r="F16" s="447">
        <v>900</v>
      </c>
      <c r="G16" s="110"/>
      <c r="H16" s="557"/>
      <c r="I16" s="107"/>
      <c r="J16" s="590"/>
      <c r="K16" s="556"/>
      <c r="L16" s="110"/>
      <c r="M16" s="594"/>
      <c r="N16" s="107"/>
      <c r="O16" s="590"/>
      <c r="P16" s="556"/>
      <c r="Q16" s="110"/>
      <c r="R16" s="557"/>
      <c r="S16" s="107"/>
      <c r="T16" s="590"/>
      <c r="U16" s="556"/>
      <c r="V16" s="109"/>
      <c r="W16" s="557"/>
      <c r="X16" s="107"/>
      <c r="Y16" s="673"/>
      <c r="Z16" s="556"/>
      <c r="AA16" s="110"/>
    </row>
    <row r="17" spans="2:27" s="93" customFormat="1" ht="14.25" customHeight="1">
      <c r="B17" s="170"/>
      <c r="C17" s="672"/>
      <c r="D17" s="619"/>
      <c r="E17" s="651"/>
      <c r="F17" s="643"/>
      <c r="G17" s="106"/>
      <c r="H17" s="635"/>
      <c r="J17" s="590"/>
      <c r="L17" s="106"/>
      <c r="M17" s="674"/>
      <c r="N17" s="636"/>
      <c r="O17" s="666"/>
      <c r="P17" s="643"/>
      <c r="Q17" s="106"/>
      <c r="R17" s="635"/>
      <c r="S17" s="636"/>
      <c r="T17" s="666"/>
      <c r="U17" s="643"/>
      <c r="V17" s="108"/>
      <c r="W17" s="635"/>
      <c r="X17" s="636"/>
      <c r="Y17" s="649"/>
      <c r="Z17" s="643"/>
      <c r="AA17" s="106"/>
    </row>
    <row r="18" spans="2:27" s="96" customFormat="1" ht="14.25" customHeight="1">
      <c r="B18" s="119"/>
      <c r="C18" s="600"/>
      <c r="D18" s="418" t="s">
        <v>417</v>
      </c>
      <c r="E18" s="602"/>
      <c r="F18" s="167">
        <f>SUM(F7:F17)</f>
        <v>25750</v>
      </c>
      <c r="G18" s="168">
        <f>SUM(G7:G17)</f>
        <v>0</v>
      </c>
      <c r="H18" s="604"/>
      <c r="I18" s="432" t="s">
        <v>417</v>
      </c>
      <c r="J18" s="602"/>
      <c r="K18" s="167">
        <f>SUM(K7:K16)</f>
        <v>9850</v>
      </c>
      <c r="L18" s="168">
        <f>SUM(L7:L17)</f>
        <v>0</v>
      </c>
      <c r="M18" s="112"/>
      <c r="N18" s="432" t="s">
        <v>417</v>
      </c>
      <c r="O18" s="602"/>
      <c r="P18" s="167">
        <f>SUM(P7:P17)</f>
        <v>1000</v>
      </c>
      <c r="Q18" s="168">
        <f>SUM(Q7:Q17)</f>
        <v>0</v>
      </c>
      <c r="R18" s="605"/>
      <c r="S18" s="601"/>
      <c r="T18" s="602"/>
      <c r="U18" s="603"/>
      <c r="V18" s="168">
        <f>SUM(V7:V17)</f>
        <v>0</v>
      </c>
      <c r="W18" s="605"/>
      <c r="X18" s="432" t="s">
        <v>417</v>
      </c>
      <c r="Y18" s="602"/>
      <c r="Z18" s="167">
        <f>SUM(Z7:Z17)</f>
        <v>1550</v>
      </c>
      <c r="AA18" s="168">
        <f>SUM(AA7:AA17)</f>
        <v>0</v>
      </c>
    </row>
    <row r="19" spans="2:27" ht="24" customHeight="1">
      <c r="C19" s="571" t="s">
        <v>441</v>
      </c>
      <c r="D19" s="99"/>
      <c r="E19" s="98"/>
      <c r="F19" s="100"/>
      <c r="G19" s="572" t="s">
        <v>161</v>
      </c>
      <c r="H19" s="833">
        <f>SUM(F25,K25,Z25)</f>
        <v>8000</v>
      </c>
      <c r="I19" s="833">
        <f>SUM(D54,I54,N54,S54,X38)</f>
        <v>0</v>
      </c>
      <c r="J19" s="573" t="s">
        <v>162</v>
      </c>
      <c r="K19" s="574" t="s">
        <v>431</v>
      </c>
      <c r="L19" s="840">
        <f>SUM(G25,L25,AA25)</f>
        <v>0</v>
      </c>
      <c r="M19" s="840"/>
      <c r="N19" s="840"/>
      <c r="O19" s="573" t="s">
        <v>162</v>
      </c>
      <c r="P19" s="575" t="s">
        <v>461</v>
      </c>
    </row>
    <row r="20" spans="2:27" ht="14.25" customHeight="1">
      <c r="B20" s="576" t="s">
        <v>5</v>
      </c>
      <c r="C20" s="808" t="s">
        <v>6</v>
      </c>
      <c r="D20" s="821"/>
      <c r="E20" s="821"/>
      <c r="F20" s="821"/>
      <c r="G20" s="577" t="s">
        <v>220</v>
      </c>
      <c r="H20" s="808" t="s">
        <v>9</v>
      </c>
      <c r="I20" s="821"/>
      <c r="J20" s="821"/>
      <c r="K20" s="821"/>
      <c r="L20" s="577" t="s">
        <v>220</v>
      </c>
      <c r="M20" s="821" t="s">
        <v>7</v>
      </c>
      <c r="N20" s="821"/>
      <c r="O20" s="821"/>
      <c r="P20" s="821"/>
      <c r="Q20" s="577" t="s">
        <v>220</v>
      </c>
      <c r="R20" s="808" t="s">
        <v>8</v>
      </c>
      <c r="S20" s="821"/>
      <c r="T20" s="821"/>
      <c r="U20" s="821"/>
      <c r="V20" s="577" t="s">
        <v>220</v>
      </c>
      <c r="W20" s="808" t="s">
        <v>621</v>
      </c>
      <c r="X20" s="821"/>
      <c r="Y20" s="821"/>
      <c r="Z20" s="821"/>
      <c r="AA20" s="577" t="s">
        <v>220</v>
      </c>
    </row>
    <row r="21" spans="2:27" s="93" customFormat="1" ht="14.25" customHeight="1">
      <c r="B21" s="507"/>
      <c r="C21" s="101"/>
      <c r="D21" s="412" t="s">
        <v>464</v>
      </c>
      <c r="E21" s="452" t="s">
        <v>478</v>
      </c>
      <c r="F21" s="410">
        <v>1050</v>
      </c>
      <c r="G21" s="114"/>
      <c r="H21" s="586"/>
      <c r="I21" s="419" t="s">
        <v>192</v>
      </c>
      <c r="J21" s="413" t="s">
        <v>293</v>
      </c>
      <c r="K21" s="410">
        <v>1000</v>
      </c>
      <c r="L21" s="114"/>
      <c r="M21" s="589"/>
      <c r="N21" s="587"/>
      <c r="O21" s="585"/>
      <c r="P21" s="552"/>
      <c r="Q21" s="103"/>
      <c r="R21" s="586"/>
      <c r="S21" s="587"/>
      <c r="T21" s="585"/>
      <c r="U21" s="552"/>
      <c r="V21" s="103"/>
      <c r="W21" s="586"/>
      <c r="X21" s="398" t="s">
        <v>91</v>
      </c>
      <c r="Y21" s="555"/>
      <c r="Z21" s="399">
        <v>350</v>
      </c>
      <c r="AA21" s="102"/>
    </row>
    <row r="22" spans="2:27" s="93" customFormat="1" ht="14.25" customHeight="1">
      <c r="B22" s="104"/>
      <c r="C22" s="105"/>
      <c r="D22" s="414" t="s">
        <v>463</v>
      </c>
      <c r="E22" s="452" t="s">
        <v>478</v>
      </c>
      <c r="F22" s="399">
        <v>1600</v>
      </c>
      <c r="G22" s="110"/>
      <c r="H22" s="557"/>
      <c r="I22" s="398" t="s">
        <v>294</v>
      </c>
      <c r="J22" s="427" t="s">
        <v>295</v>
      </c>
      <c r="K22" s="397">
        <v>650</v>
      </c>
      <c r="L22" s="110"/>
      <c r="M22" s="594"/>
      <c r="N22" s="107"/>
      <c r="O22" s="610"/>
      <c r="P22" s="556"/>
      <c r="Q22" s="109"/>
      <c r="R22" s="557"/>
      <c r="S22" s="107"/>
      <c r="T22" s="610"/>
      <c r="U22" s="556"/>
      <c r="V22" s="109"/>
      <c r="W22" s="557"/>
      <c r="X22" s="636"/>
      <c r="Y22" s="642"/>
      <c r="Z22" s="643"/>
      <c r="AA22" s="110"/>
    </row>
    <row r="23" spans="2:27" s="93" customFormat="1" ht="14.25" customHeight="1">
      <c r="B23" s="172"/>
      <c r="C23" s="672"/>
      <c r="D23" s="425" t="s">
        <v>296</v>
      </c>
      <c r="E23" s="417" t="s">
        <v>474</v>
      </c>
      <c r="F23" s="447">
        <v>2200</v>
      </c>
      <c r="G23" s="110"/>
      <c r="H23" s="635"/>
      <c r="I23" s="636"/>
      <c r="J23" s="590"/>
      <c r="K23" s="643"/>
      <c r="L23" s="110"/>
      <c r="M23" s="674"/>
      <c r="N23" s="636"/>
      <c r="O23" s="590"/>
      <c r="P23" s="643"/>
      <c r="Q23" s="106"/>
      <c r="R23" s="635"/>
      <c r="S23" s="636"/>
      <c r="T23" s="590"/>
      <c r="U23" s="643"/>
      <c r="V23" s="108"/>
      <c r="W23" s="635"/>
      <c r="X23" s="636"/>
      <c r="Y23" s="642"/>
      <c r="Z23" s="643"/>
      <c r="AA23" s="108"/>
    </row>
    <row r="24" spans="2:27" s="93" customFormat="1" ht="14.25" customHeight="1">
      <c r="B24" s="172"/>
      <c r="C24" s="105"/>
      <c r="D24" s="414" t="s">
        <v>297</v>
      </c>
      <c r="E24" s="417" t="s">
        <v>474</v>
      </c>
      <c r="F24" s="433">
        <v>1150</v>
      </c>
      <c r="G24" s="110"/>
      <c r="H24" s="557"/>
      <c r="I24" s="107"/>
      <c r="J24" s="590"/>
      <c r="K24" s="556"/>
      <c r="L24" s="110"/>
      <c r="M24" s="594"/>
      <c r="N24" s="107"/>
      <c r="O24" s="610"/>
      <c r="P24" s="556"/>
      <c r="Q24" s="109"/>
      <c r="R24" s="557"/>
      <c r="S24" s="107"/>
      <c r="T24" s="590"/>
      <c r="U24" s="556"/>
      <c r="V24" s="109"/>
      <c r="W24" s="557"/>
      <c r="X24" s="107"/>
      <c r="Y24" s="555"/>
      <c r="Z24" s="556"/>
      <c r="AA24" s="109"/>
    </row>
    <row r="25" spans="2:27" s="96" customFormat="1" ht="14.25" customHeight="1">
      <c r="B25" s="508"/>
      <c r="C25" s="600"/>
      <c r="D25" s="418" t="s">
        <v>417</v>
      </c>
      <c r="E25" s="602"/>
      <c r="F25" s="167">
        <f>SUM(F21:F24)</f>
        <v>6000</v>
      </c>
      <c r="G25" s="168">
        <f>SUM(G21:G24)</f>
        <v>0</v>
      </c>
      <c r="H25" s="604"/>
      <c r="I25" s="432" t="s">
        <v>417</v>
      </c>
      <c r="J25" s="653"/>
      <c r="K25" s="167">
        <f>SUM(K21:K24)</f>
        <v>1650</v>
      </c>
      <c r="L25" s="168">
        <f>SUM(L21:L24)</f>
        <v>0</v>
      </c>
      <c r="M25" s="112"/>
      <c r="N25" s="621"/>
      <c r="O25" s="602"/>
      <c r="P25" s="167">
        <f>SUM(P21:P24)</f>
        <v>0</v>
      </c>
      <c r="Q25" s="168">
        <f>SUM(Q21:Q24)</f>
        <v>0</v>
      </c>
      <c r="R25" s="605"/>
      <c r="S25" s="621"/>
      <c r="T25" s="602"/>
      <c r="U25" s="603"/>
      <c r="V25" s="168">
        <f>SUM(V21:V24)</f>
        <v>0</v>
      </c>
      <c r="W25" s="605"/>
      <c r="X25" s="432" t="s">
        <v>417</v>
      </c>
      <c r="Y25" s="602"/>
      <c r="Z25" s="167">
        <f>SUM(Z21:Z24)</f>
        <v>350</v>
      </c>
      <c r="AA25" s="168">
        <f>SUM(AA21:AA24)</f>
        <v>0</v>
      </c>
    </row>
    <row r="26" spans="2:27" ht="24" customHeight="1">
      <c r="C26" s="571" t="s">
        <v>442</v>
      </c>
      <c r="D26" s="99"/>
      <c r="E26" s="98"/>
      <c r="F26" s="100"/>
      <c r="G26" s="572" t="s">
        <v>161</v>
      </c>
      <c r="H26" s="833">
        <f>SUM(F32,K32,Z32)</f>
        <v>15050</v>
      </c>
      <c r="I26" s="833">
        <f>SUM(D62,I62,N62,S62,X46)</f>
        <v>0</v>
      </c>
      <c r="J26" s="573" t="s">
        <v>162</v>
      </c>
      <c r="K26" s="574" t="s">
        <v>431</v>
      </c>
      <c r="L26" s="840">
        <f>SUM(G32,L32,AA32,Q32)</f>
        <v>0</v>
      </c>
      <c r="M26" s="840"/>
      <c r="N26" s="840"/>
      <c r="O26" s="573" t="s">
        <v>162</v>
      </c>
      <c r="P26" s="575" t="s">
        <v>461</v>
      </c>
    </row>
    <row r="27" spans="2:27" ht="14.25" customHeight="1">
      <c r="B27" s="576" t="s">
        <v>5</v>
      </c>
      <c r="C27" s="808" t="s">
        <v>6</v>
      </c>
      <c r="D27" s="821"/>
      <c r="E27" s="821"/>
      <c r="F27" s="821"/>
      <c r="G27" s="577" t="s">
        <v>220</v>
      </c>
      <c r="H27" s="808" t="s">
        <v>9</v>
      </c>
      <c r="I27" s="821"/>
      <c r="J27" s="821"/>
      <c r="K27" s="821"/>
      <c r="L27" s="577" t="s">
        <v>220</v>
      </c>
      <c r="M27" s="821" t="s">
        <v>7</v>
      </c>
      <c r="N27" s="821"/>
      <c r="O27" s="821"/>
      <c r="P27" s="821"/>
      <c r="Q27" s="577" t="s">
        <v>220</v>
      </c>
      <c r="R27" s="808" t="s">
        <v>8</v>
      </c>
      <c r="S27" s="821"/>
      <c r="T27" s="821"/>
      <c r="U27" s="821"/>
      <c r="V27" s="577" t="s">
        <v>220</v>
      </c>
      <c r="W27" s="808" t="s">
        <v>10</v>
      </c>
      <c r="X27" s="821"/>
      <c r="Y27" s="821"/>
      <c r="Z27" s="821"/>
      <c r="AA27" s="577" t="s">
        <v>220</v>
      </c>
    </row>
    <row r="28" spans="2:27" s="93" customFormat="1" ht="14.25" customHeight="1">
      <c r="B28" s="509"/>
      <c r="C28" s="101"/>
      <c r="D28" s="412" t="s">
        <v>298</v>
      </c>
      <c r="E28" s="406" t="s">
        <v>468</v>
      </c>
      <c r="F28" s="404">
        <v>2400</v>
      </c>
      <c r="G28" s="102"/>
      <c r="H28" s="586"/>
      <c r="I28" s="419" t="s">
        <v>299</v>
      </c>
      <c r="J28" s="413" t="s">
        <v>300</v>
      </c>
      <c r="K28" s="410">
        <v>2150</v>
      </c>
      <c r="L28" s="102"/>
      <c r="M28" s="589"/>
      <c r="N28" s="587"/>
      <c r="O28" s="585"/>
      <c r="P28" s="552"/>
      <c r="Q28" s="102"/>
      <c r="R28" s="586"/>
      <c r="S28" s="587"/>
      <c r="T28" s="585"/>
      <c r="U28" s="552"/>
      <c r="V28" s="103"/>
      <c r="W28" s="586"/>
      <c r="X28" s="419" t="s">
        <v>301</v>
      </c>
      <c r="Y28" s="591"/>
      <c r="Z28" s="404">
        <v>300</v>
      </c>
      <c r="AA28" s="102"/>
    </row>
    <row r="29" spans="2:27" s="93" customFormat="1" ht="14.25" customHeight="1">
      <c r="B29" s="510"/>
      <c r="C29" s="105"/>
      <c r="D29" s="421" t="s">
        <v>612</v>
      </c>
      <c r="E29" s="427" t="s">
        <v>478</v>
      </c>
      <c r="F29" s="429">
        <v>3400</v>
      </c>
      <c r="G29" s="110"/>
      <c r="H29" s="557"/>
      <c r="I29" s="398" t="s">
        <v>302</v>
      </c>
      <c r="J29" s="427" t="s">
        <v>300</v>
      </c>
      <c r="K29" s="399">
        <v>1450</v>
      </c>
      <c r="L29" s="110"/>
      <c r="M29" s="594"/>
      <c r="N29" s="107"/>
      <c r="O29" s="610"/>
      <c r="P29" s="556"/>
      <c r="Q29" s="109"/>
      <c r="R29" s="557"/>
      <c r="S29" s="107"/>
      <c r="T29" s="610"/>
      <c r="U29" s="556"/>
      <c r="V29" s="109"/>
      <c r="W29" s="557"/>
      <c r="X29" s="442" t="s">
        <v>87</v>
      </c>
      <c r="Y29" s="642"/>
      <c r="Z29" s="447">
        <v>100</v>
      </c>
      <c r="AA29" s="110"/>
    </row>
    <row r="30" spans="2:27" s="93" customFormat="1" ht="14.25" customHeight="1">
      <c r="B30" s="511"/>
      <c r="C30" s="672"/>
      <c r="D30" s="414" t="s">
        <v>307</v>
      </c>
      <c r="E30" s="417" t="s">
        <v>474</v>
      </c>
      <c r="F30" s="433">
        <v>3250</v>
      </c>
      <c r="G30" s="106"/>
      <c r="H30" s="635"/>
      <c r="I30" s="442" t="s">
        <v>303</v>
      </c>
      <c r="J30" s="450" t="s">
        <v>304</v>
      </c>
      <c r="K30" s="447">
        <v>1150</v>
      </c>
      <c r="L30" s="106"/>
      <c r="M30" s="674"/>
      <c r="N30" s="636"/>
      <c r="O30" s="666"/>
      <c r="P30" s="643"/>
      <c r="Q30" s="108"/>
      <c r="R30" s="635"/>
      <c r="S30" s="636"/>
      <c r="T30" s="610"/>
      <c r="U30" s="643"/>
      <c r="V30" s="108"/>
      <c r="W30" s="635"/>
      <c r="X30" s="675"/>
      <c r="Y30" s="618"/>
      <c r="Z30" s="616"/>
      <c r="AA30" s="106"/>
    </row>
    <row r="31" spans="2:27" s="93" customFormat="1" ht="14.25" customHeight="1">
      <c r="B31" s="512"/>
      <c r="C31" s="613"/>
      <c r="D31" s="592"/>
      <c r="E31" s="595"/>
      <c r="F31" s="631"/>
      <c r="G31" s="116"/>
      <c r="H31" s="614"/>
      <c r="I31" s="428" t="s">
        <v>306</v>
      </c>
      <c r="J31" s="453" t="s">
        <v>705</v>
      </c>
      <c r="K31" s="429">
        <v>850</v>
      </c>
      <c r="L31" s="116"/>
      <c r="M31" s="617"/>
      <c r="N31" s="615"/>
      <c r="O31" s="676"/>
      <c r="P31" s="616"/>
      <c r="Q31" s="117"/>
      <c r="R31" s="614"/>
      <c r="S31" s="615"/>
      <c r="T31" s="610"/>
      <c r="U31" s="677"/>
      <c r="V31" s="117"/>
      <c r="W31" s="614"/>
      <c r="X31" s="675"/>
      <c r="Y31" s="618"/>
      <c r="Z31" s="616"/>
      <c r="AA31" s="117"/>
    </row>
    <row r="32" spans="2:27" s="96" customFormat="1" ht="14.25" customHeight="1">
      <c r="B32" s="119"/>
      <c r="C32" s="600"/>
      <c r="D32" s="418" t="s">
        <v>417</v>
      </c>
      <c r="E32" s="602"/>
      <c r="F32" s="167">
        <f>SUM(F28:F31)</f>
        <v>9050</v>
      </c>
      <c r="G32" s="168">
        <f>SUM(G28:G31)</f>
        <v>0</v>
      </c>
      <c r="H32" s="604"/>
      <c r="I32" s="432" t="s">
        <v>417</v>
      </c>
      <c r="J32" s="653"/>
      <c r="K32" s="167">
        <f>SUM(K28:K31)</f>
        <v>5600</v>
      </c>
      <c r="L32" s="168">
        <f>SUM(L28:L31)</f>
        <v>0</v>
      </c>
      <c r="M32" s="112"/>
      <c r="N32" s="621"/>
      <c r="O32" s="602"/>
      <c r="P32" s="603"/>
      <c r="Q32" s="168">
        <f>SUM(Q28:Q31)</f>
        <v>0</v>
      </c>
      <c r="R32" s="605"/>
      <c r="S32" s="621"/>
      <c r="T32" s="602"/>
      <c r="U32" s="603"/>
      <c r="V32" s="168">
        <f>SUM(V28:V31)</f>
        <v>0</v>
      </c>
      <c r="W32" s="605"/>
      <c r="X32" s="418" t="s">
        <v>417</v>
      </c>
      <c r="Y32" s="602"/>
      <c r="Z32" s="167">
        <f>SUM(Z28:Z31)</f>
        <v>400</v>
      </c>
      <c r="AA32" s="168">
        <f>SUM(AA28:AA31)</f>
        <v>0</v>
      </c>
    </row>
    <row r="33" spans="1:27" s="125" customFormat="1" ht="7.5" customHeight="1">
      <c r="B33" s="97"/>
      <c r="C33" s="120"/>
      <c r="D33" s="121"/>
      <c r="E33" s="121"/>
      <c r="F33" s="122"/>
      <c r="G33" s="505"/>
      <c r="H33" s="513"/>
      <c r="I33" s="514"/>
      <c r="J33" s="514"/>
      <c r="K33" s="173"/>
      <c r="L33" s="513"/>
      <c r="M33" s="513"/>
      <c r="N33" s="514"/>
      <c r="O33" s="514"/>
      <c r="P33" s="173"/>
      <c r="Q33" s="513"/>
      <c r="R33" s="502"/>
      <c r="S33" s="514"/>
      <c r="T33" s="514"/>
      <c r="U33" s="173"/>
      <c r="V33" s="513"/>
      <c r="W33" s="513"/>
      <c r="X33" s="514"/>
      <c r="Y33" s="514"/>
      <c r="Z33" s="173"/>
      <c r="AA33" s="513"/>
    </row>
    <row r="34" spans="1:27" s="176" customFormat="1" ht="12" customHeight="1">
      <c r="A34" s="174"/>
      <c r="B34" s="623" t="s">
        <v>60</v>
      </c>
      <c r="C34" s="175"/>
      <c r="D34" s="624" t="s">
        <v>690</v>
      </c>
      <c r="E34" s="515"/>
      <c r="F34" s="515"/>
      <c r="G34" s="515"/>
      <c r="H34" s="515"/>
      <c r="I34" s="515"/>
      <c r="J34" s="515"/>
      <c r="K34" s="515"/>
      <c r="L34" s="515"/>
      <c r="M34" s="515"/>
      <c r="N34" s="515"/>
      <c r="O34" s="515"/>
      <c r="P34" s="515"/>
      <c r="Q34" s="515"/>
      <c r="R34" s="515"/>
      <c r="S34" s="515"/>
      <c r="T34" s="515"/>
      <c r="U34" s="515"/>
      <c r="V34" s="515"/>
      <c r="W34" s="515"/>
      <c r="X34" s="515"/>
      <c r="Y34" s="515"/>
      <c r="Z34" s="515"/>
      <c r="AA34" s="516"/>
    </row>
    <row r="35" spans="1:27" s="176" customFormat="1">
      <c r="A35" s="174"/>
      <c r="B35" s="177"/>
      <c r="C35" s="517"/>
      <c r="D35" s="680" t="s">
        <v>636</v>
      </c>
      <c r="E35" s="518"/>
      <c r="F35" s="518"/>
      <c r="G35" s="518"/>
      <c r="H35" s="518"/>
      <c r="I35" s="518"/>
      <c r="J35" s="518"/>
      <c r="K35" s="518"/>
      <c r="L35" s="518"/>
      <c r="M35" s="518"/>
      <c r="N35" s="518"/>
      <c r="O35" s="518"/>
      <c r="P35" s="518"/>
      <c r="Q35" s="518"/>
      <c r="R35" s="518"/>
      <c r="S35" s="518"/>
      <c r="T35" s="518"/>
      <c r="U35" s="518"/>
      <c r="V35" s="518"/>
      <c r="W35" s="518"/>
      <c r="X35" s="518"/>
      <c r="Y35" s="518"/>
      <c r="Z35" s="518"/>
      <c r="AA35" s="174"/>
    </row>
    <row r="36" spans="1:27" s="143" customFormat="1">
      <c r="A36" s="519"/>
      <c r="B36" s="178"/>
      <c r="C36" s="179"/>
      <c r="D36" s="180"/>
      <c r="E36" s="180"/>
      <c r="F36" s="181"/>
      <c r="G36" s="182"/>
      <c r="H36" s="182"/>
      <c r="I36" s="182"/>
      <c r="J36" s="182"/>
      <c r="K36" s="183"/>
      <c r="L36" s="182"/>
      <c r="M36" s="182"/>
      <c r="N36" s="182"/>
      <c r="O36" s="182"/>
      <c r="P36" s="183"/>
      <c r="Q36" s="182"/>
      <c r="R36" s="179"/>
      <c r="S36" s="182"/>
      <c r="T36" s="182"/>
      <c r="U36" s="183"/>
      <c r="V36" s="182"/>
      <c r="W36" s="182"/>
      <c r="X36" s="182"/>
      <c r="Y36" s="182"/>
      <c r="Z36" s="183"/>
      <c r="AA36" s="625" t="s">
        <v>472</v>
      </c>
    </row>
    <row r="37" spans="1:27" s="143" customFormat="1">
      <c r="A37" s="519"/>
      <c r="B37" s="136"/>
      <c r="C37" s="137"/>
      <c r="D37" s="138"/>
      <c r="E37" s="138"/>
      <c r="F37" s="139"/>
      <c r="G37" s="140"/>
      <c r="H37" s="140"/>
      <c r="I37" s="140"/>
      <c r="J37" s="140"/>
      <c r="K37" s="141"/>
      <c r="L37" s="140"/>
      <c r="M37" s="140"/>
      <c r="N37" s="140"/>
      <c r="O37" s="140"/>
      <c r="P37" s="141"/>
      <c r="Q37" s="140"/>
      <c r="R37" s="137"/>
      <c r="S37" s="140"/>
      <c r="T37" s="140"/>
      <c r="U37" s="141"/>
      <c r="V37" s="140"/>
      <c r="W37" s="140"/>
      <c r="X37" s="140"/>
      <c r="Y37" s="140"/>
      <c r="Z37" s="141"/>
      <c r="AA37" s="665" t="s">
        <v>641</v>
      </c>
    </row>
    <row r="38" spans="1:27" s="143" customFormat="1">
      <c r="B38" s="499" t="str">
        <f>P1表紙!A39</f>
        <v>令和６年（6月１日以降）②</v>
      </c>
      <c r="C38" s="144"/>
      <c r="D38" s="145"/>
      <c r="E38" s="145"/>
      <c r="F38" s="146"/>
      <c r="K38" s="147"/>
      <c r="P38" s="147"/>
      <c r="R38" s="144"/>
      <c r="U38" s="147"/>
      <c r="Z38" s="147"/>
    </row>
  </sheetData>
  <sheetProtection algorithmName="SHA-512" hashValue="goe9pm765n7c6LXUOSqkelOBx/nxaSTZHK5FMGAbxXmLZ9mPfIo/p9XQ6li+bbyuXbxqces+tY/P/Jka2VvONw==" saltValue="9fwoTKiMcTj6QaM35chwng==" spinCount="100000" sheet="1" objects="1" scenarios="1"/>
  <mergeCells count="28">
    <mergeCell ref="L26:N26"/>
    <mergeCell ref="T3:X3"/>
    <mergeCell ref="T4:V4"/>
    <mergeCell ref="C6:F6"/>
    <mergeCell ref="M6:P6"/>
    <mergeCell ref="J3:Q3"/>
    <mergeCell ref="J4:Q4"/>
    <mergeCell ref="W6:Z6"/>
    <mergeCell ref="R6:U6"/>
    <mergeCell ref="Y4:AA4"/>
    <mergeCell ref="H5:I5"/>
    <mergeCell ref="L5:N5"/>
    <mergeCell ref="B1:AA1"/>
    <mergeCell ref="W20:Z20"/>
    <mergeCell ref="W27:Z27"/>
    <mergeCell ref="C20:F20"/>
    <mergeCell ref="R27:U27"/>
    <mergeCell ref="R20:U20"/>
    <mergeCell ref="C3:G4"/>
    <mergeCell ref="M20:P20"/>
    <mergeCell ref="M27:P27"/>
    <mergeCell ref="C27:F27"/>
    <mergeCell ref="H6:K6"/>
    <mergeCell ref="H20:K20"/>
    <mergeCell ref="H27:K27"/>
    <mergeCell ref="H19:I19"/>
    <mergeCell ref="L19:N19"/>
    <mergeCell ref="H26:I26"/>
  </mergeCells>
  <phoneticPr fontId="2"/>
  <dataValidations count="1">
    <dataValidation allowBlank="1" showInputMessage="1" sqref="B38 A6:XFD6 A20:XFD20 A27:XFD27 L5 F5:H5 J3:J5 E10 C5 O26 F19:H19 J19 O5 C19 L19 F26:H26 J26 O19 C26 L26 AA36 E7 E28 C3 Z3:AA3 H3:I4 B3:B4 K3:Y4"/>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AB35"/>
  <sheetViews>
    <sheetView view="pageBreakPreview" topLeftCell="A4" zoomScaleNormal="87" zoomScaleSheetLayoutView="100" workbookViewId="0">
      <selection activeCell="E17" sqref="E17"/>
    </sheetView>
  </sheetViews>
  <sheetFormatPr defaultColWidth="9" defaultRowHeight="13.5"/>
  <cols>
    <col min="1" max="1" width="1.5" style="92" customWidth="1"/>
    <col min="2" max="2" width="8.125" style="92" customWidth="1"/>
    <col min="3" max="3" width="1.875" style="92" customWidth="1"/>
    <col min="4" max="4" width="10.125" style="94" customWidth="1"/>
    <col min="5" max="5" width="2.125" style="94" customWidth="1"/>
    <col min="6" max="6" width="7" style="95" customWidth="1"/>
    <col min="7" max="7" width="7" style="92" customWidth="1"/>
    <col min="8" max="8" width="1.875" style="92" customWidth="1"/>
    <col min="9" max="9" width="10.125" style="92" customWidth="1"/>
    <col min="10" max="10" width="2.125" style="92" customWidth="1"/>
    <col min="11" max="11" width="7" style="96" customWidth="1"/>
    <col min="12" max="12" width="7" style="92" customWidth="1"/>
    <col min="13" max="13" width="0.375" style="92" customWidth="1"/>
    <col min="14" max="14" width="10.125" style="92" customWidth="1"/>
    <col min="15" max="15" width="2.125" style="92" customWidth="1"/>
    <col min="16" max="16" width="7" style="96" customWidth="1"/>
    <col min="17" max="17" width="7" style="92" customWidth="1"/>
    <col min="18" max="18" width="0.5" style="92" customWidth="1"/>
    <col min="19" max="19" width="10.125" style="92" customWidth="1"/>
    <col min="20" max="20" width="2.125" style="92" customWidth="1"/>
    <col min="21" max="21" width="7" style="96" customWidth="1"/>
    <col min="22" max="22" width="7" style="92" customWidth="1"/>
    <col min="23" max="23" width="0.375" style="92" customWidth="1"/>
    <col min="24" max="24" width="10.125" style="92" customWidth="1"/>
    <col min="25" max="25" width="2.125" style="92" customWidth="1"/>
    <col min="26" max="26" width="7" style="96" customWidth="1"/>
    <col min="27" max="27" width="7" style="92" customWidth="1"/>
    <col min="28" max="16384" width="9" style="92"/>
  </cols>
  <sheetData>
    <row r="1" spans="2:28" ht="17.25" customHeight="1">
      <c r="B1" s="846" t="s">
        <v>421</v>
      </c>
      <c r="C1" s="846"/>
      <c r="D1" s="846"/>
      <c r="E1" s="846"/>
      <c r="F1" s="846"/>
      <c r="G1" s="846"/>
      <c r="H1" s="846"/>
      <c r="I1" s="846"/>
      <c r="J1" s="846"/>
      <c r="K1" s="846"/>
      <c r="L1" s="846"/>
      <c r="M1" s="846"/>
      <c r="N1" s="846"/>
      <c r="O1" s="846"/>
      <c r="P1" s="846"/>
      <c r="Q1" s="846"/>
      <c r="R1" s="846"/>
      <c r="S1" s="846"/>
      <c r="T1" s="846"/>
      <c r="U1" s="846"/>
      <c r="V1" s="846"/>
      <c r="W1" s="846"/>
      <c r="X1" s="846"/>
      <c r="Y1" s="846"/>
      <c r="Z1" s="846"/>
      <c r="AA1" s="846"/>
    </row>
    <row r="2" spans="2:28" ht="4.5" customHeight="1"/>
    <row r="3" spans="2:28" ht="24.75" customHeight="1">
      <c r="B3" s="567" t="s">
        <v>0</v>
      </c>
      <c r="C3" s="831"/>
      <c r="D3" s="831"/>
      <c r="E3" s="831"/>
      <c r="F3" s="831"/>
      <c r="G3" s="831"/>
      <c r="H3" s="275"/>
      <c r="I3" s="569" t="s">
        <v>1</v>
      </c>
      <c r="J3" s="834"/>
      <c r="K3" s="834"/>
      <c r="L3" s="834"/>
      <c r="M3" s="834"/>
      <c r="N3" s="834"/>
      <c r="O3" s="834"/>
      <c r="P3" s="834"/>
      <c r="Q3" s="834"/>
      <c r="R3" s="276"/>
      <c r="S3" s="569" t="s">
        <v>199</v>
      </c>
      <c r="T3" s="835"/>
      <c r="U3" s="835"/>
      <c r="V3" s="835"/>
      <c r="W3" s="835"/>
      <c r="X3" s="836"/>
      <c r="Y3" s="568" t="s">
        <v>222</v>
      </c>
      <c r="Z3" s="277"/>
      <c r="AA3" s="278"/>
      <c r="AB3" s="169"/>
    </row>
    <row r="4" spans="2:28" ht="24.75" customHeight="1">
      <c r="B4" s="279"/>
      <c r="C4" s="832"/>
      <c r="D4" s="832"/>
      <c r="E4" s="832"/>
      <c r="F4" s="832"/>
      <c r="G4" s="832"/>
      <c r="H4" s="280"/>
      <c r="I4" s="569" t="s">
        <v>2</v>
      </c>
      <c r="J4" s="834"/>
      <c r="K4" s="834"/>
      <c r="L4" s="834"/>
      <c r="M4" s="834"/>
      <c r="N4" s="834"/>
      <c r="O4" s="834"/>
      <c r="P4" s="834"/>
      <c r="Q4" s="834"/>
      <c r="R4" s="276"/>
      <c r="S4" s="569" t="s">
        <v>3</v>
      </c>
      <c r="T4" s="837">
        <f>L5+L14+L22</f>
        <v>0</v>
      </c>
      <c r="U4" s="837"/>
      <c r="V4" s="837"/>
      <c r="W4" s="281"/>
      <c r="X4" s="570" t="s">
        <v>162</v>
      </c>
      <c r="Y4" s="841"/>
      <c r="Z4" s="842"/>
      <c r="AA4" s="843"/>
      <c r="AB4" s="169"/>
    </row>
    <row r="5" spans="2:28" ht="24" customHeight="1">
      <c r="C5" s="571" t="s">
        <v>443</v>
      </c>
      <c r="D5" s="99"/>
      <c r="E5" s="98"/>
      <c r="F5" s="100"/>
      <c r="G5" s="572" t="s">
        <v>161</v>
      </c>
      <c r="H5" s="833">
        <f>SUM(F13,K13,Z13)</f>
        <v>8800</v>
      </c>
      <c r="I5" s="833">
        <f>SUM(D38,I38,N38,S38,X25)</f>
        <v>0</v>
      </c>
      <c r="J5" s="573" t="s">
        <v>162</v>
      </c>
      <c r="K5" s="574" t="s">
        <v>431</v>
      </c>
      <c r="L5" s="840">
        <f>SUM(G13,L13,AA13)</f>
        <v>0</v>
      </c>
      <c r="M5" s="840"/>
      <c r="N5" s="840"/>
      <c r="O5" s="573" t="s">
        <v>162</v>
      </c>
      <c r="P5" s="575" t="s">
        <v>461</v>
      </c>
      <c r="AA5" s="91"/>
    </row>
    <row r="6" spans="2:28" ht="14.25" customHeight="1">
      <c r="B6" s="576" t="s">
        <v>5</v>
      </c>
      <c r="C6" s="808" t="s">
        <v>6</v>
      </c>
      <c r="D6" s="821"/>
      <c r="E6" s="821"/>
      <c r="F6" s="821"/>
      <c r="G6" s="577" t="s">
        <v>220</v>
      </c>
      <c r="H6" s="808" t="s">
        <v>9</v>
      </c>
      <c r="I6" s="821"/>
      <c r="J6" s="821"/>
      <c r="K6" s="821"/>
      <c r="L6" s="577" t="s">
        <v>220</v>
      </c>
      <c r="M6" s="821" t="s">
        <v>7</v>
      </c>
      <c r="N6" s="821"/>
      <c r="O6" s="821"/>
      <c r="P6" s="821"/>
      <c r="Q6" s="577" t="s">
        <v>220</v>
      </c>
      <c r="R6" s="808" t="s">
        <v>8</v>
      </c>
      <c r="S6" s="821"/>
      <c r="T6" s="821"/>
      <c r="U6" s="821"/>
      <c r="V6" s="577" t="s">
        <v>220</v>
      </c>
      <c r="W6" s="808" t="s">
        <v>10</v>
      </c>
      <c r="X6" s="821"/>
      <c r="Y6" s="821"/>
      <c r="Z6" s="821"/>
      <c r="AA6" s="577" t="s">
        <v>220</v>
      </c>
    </row>
    <row r="7" spans="2:28" s="93" customFormat="1" ht="14.25" customHeight="1">
      <c r="B7" s="149"/>
      <c r="C7" s="454" t="s">
        <v>283</v>
      </c>
      <c r="D7" s="412" t="s">
        <v>88</v>
      </c>
      <c r="E7" s="406" t="s">
        <v>468</v>
      </c>
      <c r="F7" s="410">
        <v>2350</v>
      </c>
      <c r="G7" s="102"/>
      <c r="H7" s="586"/>
      <c r="I7" s="419" t="s">
        <v>88</v>
      </c>
      <c r="J7" s="413" t="s">
        <v>422</v>
      </c>
      <c r="K7" s="410">
        <v>2750</v>
      </c>
      <c r="L7" s="102"/>
      <c r="M7" s="589"/>
      <c r="N7" s="587"/>
      <c r="O7" s="585"/>
      <c r="P7" s="552"/>
      <c r="Q7" s="102"/>
      <c r="R7" s="586"/>
      <c r="S7" s="587"/>
      <c r="T7" s="585"/>
      <c r="U7" s="552"/>
      <c r="V7" s="102"/>
      <c r="W7" s="586"/>
      <c r="X7" s="419" t="s">
        <v>308</v>
      </c>
      <c r="Y7" s="682"/>
      <c r="Z7" s="410">
        <v>250</v>
      </c>
      <c r="AA7" s="102"/>
    </row>
    <row r="8" spans="2:28" s="93" customFormat="1" ht="14.25" customHeight="1">
      <c r="B8" s="150"/>
      <c r="C8" s="455" t="s">
        <v>285</v>
      </c>
      <c r="D8" s="414" t="s">
        <v>309</v>
      </c>
      <c r="E8" s="427" t="s">
        <v>473</v>
      </c>
      <c r="F8" s="399">
        <v>1800</v>
      </c>
      <c r="G8" s="110"/>
      <c r="H8" s="557"/>
      <c r="I8" s="107"/>
      <c r="J8" s="610"/>
      <c r="K8" s="556"/>
      <c r="L8" s="109"/>
      <c r="M8" s="594"/>
      <c r="N8" s="107"/>
      <c r="O8" s="673"/>
      <c r="P8" s="556"/>
      <c r="Q8" s="109"/>
      <c r="R8" s="557"/>
      <c r="S8" s="107"/>
      <c r="T8" s="610"/>
      <c r="U8" s="556"/>
      <c r="V8" s="109"/>
      <c r="W8" s="557"/>
      <c r="X8" s="107"/>
      <c r="Y8" s="590"/>
      <c r="Z8" s="556"/>
      <c r="AA8" s="109"/>
    </row>
    <row r="9" spans="2:28" s="93" customFormat="1" ht="14.25" customHeight="1">
      <c r="B9" s="184"/>
      <c r="C9" s="672"/>
      <c r="D9" s="425" t="s">
        <v>310</v>
      </c>
      <c r="E9" s="417" t="s">
        <v>474</v>
      </c>
      <c r="F9" s="447">
        <v>1400</v>
      </c>
      <c r="G9" s="106"/>
      <c r="H9" s="635"/>
      <c r="I9" s="636"/>
      <c r="J9" s="683"/>
      <c r="K9" s="643"/>
      <c r="L9" s="108"/>
      <c r="M9" s="674"/>
      <c r="N9" s="636"/>
      <c r="O9" s="683"/>
      <c r="P9" s="643"/>
      <c r="Q9" s="108"/>
      <c r="R9" s="635"/>
      <c r="S9" s="636"/>
      <c r="T9" s="683"/>
      <c r="U9" s="643"/>
      <c r="V9" s="108"/>
      <c r="W9" s="635"/>
      <c r="X9" s="684"/>
      <c r="Y9" s="685"/>
      <c r="Z9" s="643"/>
      <c r="AA9" s="108"/>
    </row>
    <row r="10" spans="2:28" s="93" customFormat="1" ht="14.25" customHeight="1">
      <c r="B10" s="150"/>
      <c r="C10" s="105"/>
      <c r="D10" s="414" t="s">
        <v>311</v>
      </c>
      <c r="E10" s="417" t="s">
        <v>626</v>
      </c>
      <c r="F10" s="399">
        <v>250</v>
      </c>
      <c r="G10" s="110"/>
      <c r="H10" s="557"/>
      <c r="I10" s="107"/>
      <c r="J10" s="683"/>
      <c r="K10" s="556"/>
      <c r="L10" s="109"/>
      <c r="M10" s="594"/>
      <c r="N10" s="107"/>
      <c r="O10" s="683"/>
      <c r="P10" s="556"/>
      <c r="Q10" s="109"/>
      <c r="R10" s="557"/>
      <c r="S10" s="107"/>
      <c r="T10" s="683"/>
      <c r="U10" s="556"/>
      <c r="V10" s="109"/>
      <c r="W10" s="557"/>
      <c r="X10" s="633"/>
      <c r="Y10" s="620"/>
      <c r="Z10" s="556"/>
      <c r="AA10" s="109"/>
    </row>
    <row r="11" spans="2:28" s="93" customFormat="1" ht="14.25" customHeight="1">
      <c r="B11" s="185"/>
      <c r="C11" s="613"/>
      <c r="D11" s="607"/>
      <c r="E11" s="686"/>
      <c r="F11" s="556"/>
      <c r="G11" s="116"/>
      <c r="H11" s="614"/>
      <c r="I11" s="615"/>
      <c r="J11" s="686"/>
      <c r="K11" s="616"/>
      <c r="L11" s="117"/>
      <c r="M11" s="617"/>
      <c r="N11" s="615"/>
      <c r="O11" s="686"/>
      <c r="P11" s="616"/>
      <c r="Q11" s="117"/>
      <c r="R11" s="614"/>
      <c r="S11" s="615"/>
      <c r="T11" s="686"/>
      <c r="U11" s="616"/>
      <c r="V11" s="117"/>
      <c r="W11" s="614"/>
      <c r="X11" s="675"/>
      <c r="Y11" s="687"/>
      <c r="Z11" s="616"/>
      <c r="AA11" s="117"/>
    </row>
    <row r="12" spans="2:28" s="93" customFormat="1" ht="14.25" customHeight="1">
      <c r="B12" s="186"/>
      <c r="C12" s="613"/>
      <c r="D12" s="607"/>
      <c r="E12" s="618"/>
      <c r="F12" s="556"/>
      <c r="G12" s="116"/>
      <c r="H12" s="614"/>
      <c r="I12" s="615"/>
      <c r="J12" s="687"/>
      <c r="K12" s="616"/>
      <c r="L12" s="117"/>
      <c r="M12" s="617"/>
      <c r="N12" s="615"/>
      <c r="O12" s="618"/>
      <c r="P12" s="616"/>
      <c r="Q12" s="117"/>
      <c r="R12" s="614"/>
      <c r="S12" s="615"/>
      <c r="T12" s="687"/>
      <c r="U12" s="616"/>
      <c r="V12" s="117"/>
      <c r="W12" s="614"/>
      <c r="X12" s="675"/>
      <c r="Y12" s="687"/>
      <c r="Z12" s="616"/>
      <c r="AA12" s="117"/>
    </row>
    <row r="13" spans="2:28" s="96" customFormat="1" ht="14.25" customHeight="1">
      <c r="B13" s="119"/>
      <c r="C13" s="119"/>
      <c r="D13" s="418" t="s">
        <v>417</v>
      </c>
      <c r="E13" s="602"/>
      <c r="F13" s="167">
        <f>SUM(F7:F12)</f>
        <v>5800</v>
      </c>
      <c r="G13" s="168">
        <f>SUM(G7:G12)</f>
        <v>0</v>
      </c>
      <c r="H13" s="605"/>
      <c r="I13" s="418" t="s">
        <v>417</v>
      </c>
      <c r="J13" s="602"/>
      <c r="K13" s="167">
        <f>SUM(K7:K12)</f>
        <v>2750</v>
      </c>
      <c r="L13" s="168">
        <f>SUM(L7:L12)</f>
        <v>0</v>
      </c>
      <c r="M13" s="112"/>
      <c r="N13" s="621"/>
      <c r="O13" s="602"/>
      <c r="P13" s="167">
        <f>SUM(P7:P12)</f>
        <v>0</v>
      </c>
      <c r="Q13" s="168">
        <f>SUM(Q7:Q12)</f>
        <v>0</v>
      </c>
      <c r="R13" s="605"/>
      <c r="S13" s="601"/>
      <c r="T13" s="602"/>
      <c r="U13" s="167">
        <f>SUM(U7:U12)</f>
        <v>0</v>
      </c>
      <c r="V13" s="168">
        <f>SUM(V7:V12)</f>
        <v>0</v>
      </c>
      <c r="W13" s="605"/>
      <c r="X13" s="418" t="s">
        <v>417</v>
      </c>
      <c r="Y13" s="602"/>
      <c r="Z13" s="167">
        <f>SUM(Z7:Z12)</f>
        <v>250</v>
      </c>
      <c r="AA13" s="168">
        <f>SUM(AA7:AA12)</f>
        <v>0</v>
      </c>
    </row>
    <row r="14" spans="2:28" ht="24" customHeight="1">
      <c r="C14" s="571" t="s">
        <v>444</v>
      </c>
      <c r="D14" s="99"/>
      <c r="E14" s="98"/>
      <c r="F14" s="100"/>
      <c r="G14" s="572" t="s">
        <v>161</v>
      </c>
      <c r="H14" s="833">
        <f>SUM(F21,K21,Z21)</f>
        <v>8700</v>
      </c>
      <c r="I14" s="833">
        <f>SUM(D48,I48,N48,S48,X32)</f>
        <v>0</v>
      </c>
      <c r="J14" s="573" t="s">
        <v>162</v>
      </c>
      <c r="K14" s="574" t="s">
        <v>431</v>
      </c>
      <c r="L14" s="840">
        <f>SUM(G21,L21,AA21)</f>
        <v>0</v>
      </c>
      <c r="M14" s="840"/>
      <c r="N14" s="840"/>
      <c r="O14" s="573" t="s">
        <v>162</v>
      </c>
      <c r="P14" s="575" t="s">
        <v>461</v>
      </c>
    </row>
    <row r="15" spans="2:28" ht="14.25" customHeight="1">
      <c r="B15" s="576" t="s">
        <v>5</v>
      </c>
      <c r="C15" s="808" t="s">
        <v>6</v>
      </c>
      <c r="D15" s="821"/>
      <c r="E15" s="821"/>
      <c r="F15" s="821"/>
      <c r="G15" s="577" t="s">
        <v>220</v>
      </c>
      <c r="H15" s="808" t="s">
        <v>9</v>
      </c>
      <c r="I15" s="821"/>
      <c r="J15" s="821"/>
      <c r="K15" s="821"/>
      <c r="L15" s="577" t="s">
        <v>220</v>
      </c>
      <c r="M15" s="821" t="s">
        <v>7</v>
      </c>
      <c r="N15" s="821"/>
      <c r="O15" s="821"/>
      <c r="P15" s="821"/>
      <c r="Q15" s="577" t="s">
        <v>220</v>
      </c>
      <c r="R15" s="808" t="s">
        <v>8</v>
      </c>
      <c r="S15" s="821"/>
      <c r="T15" s="821"/>
      <c r="U15" s="821"/>
      <c r="V15" s="577" t="s">
        <v>220</v>
      </c>
      <c r="W15" s="808" t="s">
        <v>10</v>
      </c>
      <c r="X15" s="821"/>
      <c r="Y15" s="821"/>
      <c r="Z15" s="821"/>
      <c r="AA15" s="577" t="s">
        <v>220</v>
      </c>
    </row>
    <row r="16" spans="2:28" s="93" customFormat="1" ht="14.25" customHeight="1">
      <c r="B16" s="187"/>
      <c r="C16" s="606"/>
      <c r="D16" s="457" t="s">
        <v>312</v>
      </c>
      <c r="E16" s="417" t="s">
        <v>474</v>
      </c>
      <c r="F16" s="422">
        <v>4750</v>
      </c>
      <c r="G16" s="114"/>
      <c r="H16" s="609"/>
      <c r="I16" s="611"/>
      <c r="J16" s="688"/>
      <c r="K16" s="608"/>
      <c r="L16" s="115"/>
      <c r="M16" s="502"/>
      <c r="N16" s="611"/>
      <c r="O16" s="683"/>
      <c r="P16" s="608"/>
      <c r="Q16" s="115"/>
      <c r="R16" s="609"/>
      <c r="S16" s="611"/>
      <c r="T16" s="683"/>
      <c r="U16" s="608"/>
      <c r="V16" s="115"/>
      <c r="W16" s="609"/>
      <c r="X16" s="398" t="s">
        <v>313</v>
      </c>
      <c r="Y16" s="555"/>
      <c r="Z16" s="399">
        <v>150</v>
      </c>
      <c r="AA16" s="114"/>
    </row>
    <row r="17" spans="2:27" s="93" customFormat="1" ht="14.25" customHeight="1">
      <c r="B17" s="104"/>
      <c r="C17" s="105"/>
      <c r="D17" s="414" t="s">
        <v>313</v>
      </c>
      <c r="E17" s="417" t="s">
        <v>474</v>
      </c>
      <c r="F17" s="399">
        <v>1750</v>
      </c>
      <c r="G17" s="110"/>
      <c r="H17" s="557"/>
      <c r="I17" s="107"/>
      <c r="J17" s="595"/>
      <c r="K17" s="556"/>
      <c r="L17" s="109"/>
      <c r="M17" s="594"/>
      <c r="N17" s="107"/>
      <c r="O17" s="683"/>
      <c r="P17" s="556"/>
      <c r="Q17" s="109"/>
      <c r="R17" s="557"/>
      <c r="S17" s="107"/>
      <c r="T17" s="683"/>
      <c r="U17" s="556"/>
      <c r="V17" s="109"/>
      <c r="W17" s="557"/>
      <c r="X17" s="398" t="s">
        <v>314</v>
      </c>
      <c r="Y17" s="555"/>
      <c r="Z17" s="399">
        <v>100</v>
      </c>
      <c r="AA17" s="110"/>
    </row>
    <row r="18" spans="2:27" s="93" customFormat="1" ht="14.25" customHeight="1">
      <c r="B18" s="104"/>
      <c r="C18" s="105"/>
      <c r="D18" s="414" t="s">
        <v>314</v>
      </c>
      <c r="E18" s="417" t="s">
        <v>474</v>
      </c>
      <c r="F18" s="399">
        <v>1950</v>
      </c>
      <c r="G18" s="110"/>
      <c r="H18" s="557"/>
      <c r="I18" s="107"/>
      <c r="J18" s="595"/>
      <c r="K18" s="556"/>
      <c r="L18" s="109"/>
      <c r="M18" s="594"/>
      <c r="N18" s="107"/>
      <c r="O18" s="683"/>
      <c r="P18" s="556"/>
      <c r="Q18" s="109"/>
      <c r="R18" s="557"/>
      <c r="S18" s="107"/>
      <c r="T18" s="683"/>
      <c r="U18" s="556"/>
      <c r="V18" s="109"/>
      <c r="W18" s="557"/>
      <c r="X18" s="107"/>
      <c r="Y18" s="555"/>
      <c r="Z18" s="556"/>
      <c r="AA18" s="110"/>
    </row>
    <row r="19" spans="2:27" s="93" customFormat="1" ht="14.25" customHeight="1">
      <c r="B19" s="188"/>
      <c r="C19" s="657"/>
      <c r="D19" s="689"/>
      <c r="E19" s="690"/>
      <c r="F19" s="643"/>
      <c r="G19" s="189"/>
      <c r="H19" s="691"/>
      <c r="I19" s="636"/>
      <c r="J19" s="690"/>
      <c r="K19" s="692"/>
      <c r="L19" s="190"/>
      <c r="M19" s="506"/>
      <c r="N19" s="693"/>
      <c r="O19" s="690"/>
      <c r="P19" s="692"/>
      <c r="Q19" s="190"/>
      <c r="R19" s="691"/>
      <c r="S19" s="693"/>
      <c r="T19" s="690"/>
      <c r="U19" s="692"/>
      <c r="V19" s="190"/>
      <c r="W19" s="691"/>
      <c r="X19" s="107"/>
      <c r="Y19" s="555"/>
      <c r="Z19" s="556"/>
      <c r="AA19" s="190"/>
    </row>
    <row r="20" spans="2:27" s="93" customFormat="1" ht="14.25" customHeight="1">
      <c r="B20" s="186"/>
      <c r="C20" s="613"/>
      <c r="D20" s="607"/>
      <c r="E20" s="618"/>
      <c r="F20" s="556"/>
      <c r="G20" s="116"/>
      <c r="H20" s="614"/>
      <c r="I20" s="107"/>
      <c r="J20" s="618"/>
      <c r="K20" s="616"/>
      <c r="L20" s="117"/>
      <c r="M20" s="617"/>
      <c r="N20" s="615"/>
      <c r="O20" s="618"/>
      <c r="P20" s="616"/>
      <c r="Q20" s="117"/>
      <c r="R20" s="614"/>
      <c r="S20" s="615"/>
      <c r="T20" s="618"/>
      <c r="U20" s="616"/>
      <c r="V20" s="117"/>
      <c r="W20" s="614"/>
      <c r="X20" s="615"/>
      <c r="Y20" s="618"/>
      <c r="Z20" s="616"/>
      <c r="AA20" s="117"/>
    </row>
    <row r="21" spans="2:27" s="96" customFormat="1" ht="14.25" customHeight="1">
      <c r="B21" s="119"/>
      <c r="C21" s="119"/>
      <c r="D21" s="418" t="s">
        <v>417</v>
      </c>
      <c r="E21" s="602"/>
      <c r="F21" s="167">
        <f>SUM(F16:F20)</f>
        <v>8450</v>
      </c>
      <c r="G21" s="168">
        <f>SUM(G16:G20)</f>
        <v>0</v>
      </c>
      <c r="H21" s="605"/>
      <c r="I21" s="621"/>
      <c r="J21" s="602"/>
      <c r="K21" s="603"/>
      <c r="L21" s="168">
        <f>SUM(L16:L20)</f>
        <v>0</v>
      </c>
      <c r="M21" s="112"/>
      <c r="N21" s="621"/>
      <c r="O21" s="602"/>
      <c r="P21" s="603"/>
      <c r="Q21" s="168">
        <f>SUM(Q16:Q20)</f>
        <v>0</v>
      </c>
      <c r="R21" s="605"/>
      <c r="S21" s="621"/>
      <c r="T21" s="602"/>
      <c r="U21" s="603"/>
      <c r="V21" s="168">
        <f>SUM(V16:V20)</f>
        <v>0</v>
      </c>
      <c r="W21" s="605"/>
      <c r="X21" s="432" t="s">
        <v>417</v>
      </c>
      <c r="Y21" s="602"/>
      <c r="Z21" s="167">
        <f>SUM(Z16:Z20)</f>
        <v>250</v>
      </c>
      <c r="AA21" s="168">
        <f>SUM(AA16:AA20)</f>
        <v>0</v>
      </c>
    </row>
    <row r="22" spans="2:27" ht="24" customHeight="1">
      <c r="C22" s="571" t="s">
        <v>445</v>
      </c>
      <c r="D22" s="99"/>
      <c r="E22" s="98"/>
      <c r="F22" s="100"/>
      <c r="G22" s="572" t="s">
        <v>161</v>
      </c>
      <c r="H22" s="833">
        <f>SUM(F28,K28,P28)</f>
        <v>6750</v>
      </c>
      <c r="I22" s="833">
        <f>SUM(D57,I57,N57,S57,X41)</f>
        <v>0</v>
      </c>
      <c r="J22" s="573" t="s">
        <v>162</v>
      </c>
      <c r="K22" s="574" t="s">
        <v>431</v>
      </c>
      <c r="L22" s="840">
        <f>SUM(G28,L28,Q28)</f>
        <v>0</v>
      </c>
      <c r="M22" s="840"/>
      <c r="N22" s="840"/>
      <c r="O22" s="573" t="s">
        <v>162</v>
      </c>
      <c r="P22" s="575" t="s">
        <v>461</v>
      </c>
    </row>
    <row r="23" spans="2:27" ht="14.25" customHeight="1">
      <c r="B23" s="576" t="s">
        <v>5</v>
      </c>
      <c r="C23" s="808" t="s">
        <v>6</v>
      </c>
      <c r="D23" s="821"/>
      <c r="E23" s="821"/>
      <c r="F23" s="821"/>
      <c r="G23" s="577" t="s">
        <v>220</v>
      </c>
      <c r="H23" s="808" t="s">
        <v>9</v>
      </c>
      <c r="I23" s="821"/>
      <c r="J23" s="821"/>
      <c r="K23" s="821"/>
      <c r="L23" s="577" t="s">
        <v>220</v>
      </c>
      <c r="M23" s="821" t="s">
        <v>7</v>
      </c>
      <c r="N23" s="821"/>
      <c r="O23" s="821"/>
      <c r="P23" s="821"/>
      <c r="Q23" s="577" t="s">
        <v>220</v>
      </c>
      <c r="R23" s="808" t="s">
        <v>8</v>
      </c>
      <c r="S23" s="821"/>
      <c r="T23" s="821"/>
      <c r="U23" s="821"/>
      <c r="V23" s="577" t="s">
        <v>220</v>
      </c>
      <c r="W23" s="808" t="s">
        <v>10</v>
      </c>
      <c r="X23" s="821"/>
      <c r="Y23" s="821"/>
      <c r="Z23" s="821"/>
      <c r="AA23" s="577" t="s">
        <v>220</v>
      </c>
    </row>
    <row r="24" spans="2:27" s="93" customFormat="1" ht="14.25" customHeight="1">
      <c r="B24" s="149"/>
      <c r="C24" s="694"/>
      <c r="D24" s="412" t="s">
        <v>315</v>
      </c>
      <c r="E24" s="427" t="s">
        <v>473</v>
      </c>
      <c r="F24" s="410">
        <v>2400</v>
      </c>
      <c r="G24" s="102"/>
      <c r="H24" s="586"/>
      <c r="I24" s="419" t="s">
        <v>89</v>
      </c>
      <c r="J24" s="413" t="s">
        <v>300</v>
      </c>
      <c r="K24" s="404">
        <v>2250</v>
      </c>
      <c r="L24" s="102"/>
      <c r="M24" s="589"/>
      <c r="N24" s="587"/>
      <c r="O24" s="591"/>
      <c r="P24" s="551"/>
      <c r="Q24" s="102"/>
      <c r="R24" s="586"/>
      <c r="S24" s="587"/>
      <c r="T24" s="585"/>
      <c r="U24" s="552"/>
      <c r="V24" s="102"/>
      <c r="W24" s="586"/>
      <c r="X24" s="587"/>
      <c r="Y24" s="695"/>
      <c r="Z24" s="552"/>
      <c r="AA24" s="103"/>
    </row>
    <row r="25" spans="2:27" s="93" customFormat="1" ht="14.25" customHeight="1">
      <c r="B25" s="150"/>
      <c r="C25" s="454" t="s">
        <v>316</v>
      </c>
      <c r="D25" s="414" t="s">
        <v>317</v>
      </c>
      <c r="E25" s="463" t="s">
        <v>602</v>
      </c>
      <c r="F25" s="399">
        <v>1700</v>
      </c>
      <c r="G25" s="110"/>
      <c r="H25" s="557"/>
      <c r="I25" s="398" t="s">
        <v>318</v>
      </c>
      <c r="J25" s="427" t="s">
        <v>305</v>
      </c>
      <c r="K25" s="399">
        <v>400</v>
      </c>
      <c r="L25" s="110"/>
      <c r="M25" s="594"/>
      <c r="N25" s="107"/>
      <c r="O25" s="595"/>
      <c r="P25" s="556"/>
      <c r="Q25" s="109"/>
      <c r="R25" s="557"/>
      <c r="S25" s="107"/>
      <c r="T25" s="590"/>
      <c r="U25" s="556"/>
      <c r="V25" s="109"/>
      <c r="W25" s="557"/>
      <c r="X25" s="107"/>
      <c r="Y25" s="590"/>
      <c r="Z25" s="556"/>
      <c r="AA25" s="109"/>
    </row>
    <row r="26" spans="2:27" s="93" customFormat="1" ht="14.25" customHeight="1">
      <c r="B26" s="191"/>
      <c r="C26" s="696"/>
      <c r="D26" s="592"/>
      <c r="E26" s="555"/>
      <c r="F26" s="556"/>
      <c r="G26" s="110"/>
      <c r="H26" s="557"/>
      <c r="I26" s="107"/>
      <c r="J26" s="610"/>
      <c r="K26" s="556"/>
      <c r="L26" s="110"/>
      <c r="M26" s="594"/>
      <c r="N26" s="636"/>
      <c r="O26" s="666"/>
      <c r="P26" s="556"/>
      <c r="Q26" s="109"/>
      <c r="R26" s="557"/>
      <c r="S26" s="107"/>
      <c r="T26" s="610"/>
      <c r="U26" s="556"/>
      <c r="V26" s="109"/>
      <c r="W26" s="557"/>
      <c r="X26" s="594"/>
      <c r="Y26" s="555"/>
      <c r="Z26" s="556"/>
      <c r="AA26" s="109"/>
    </row>
    <row r="27" spans="2:27" s="93" customFormat="1" ht="14.25" customHeight="1">
      <c r="B27" s="170"/>
      <c r="C27" s="697"/>
      <c r="D27" s="619"/>
      <c r="E27" s="642"/>
      <c r="F27" s="643"/>
      <c r="G27" s="106"/>
      <c r="H27" s="557"/>
      <c r="I27" s="107"/>
      <c r="J27" s="610"/>
      <c r="K27" s="556"/>
      <c r="L27" s="110"/>
      <c r="M27" s="674"/>
      <c r="P27" s="643"/>
      <c r="Q27" s="108"/>
      <c r="R27" s="635"/>
      <c r="S27" s="636"/>
      <c r="T27" s="685"/>
      <c r="U27" s="643"/>
      <c r="V27" s="108"/>
      <c r="W27" s="635"/>
      <c r="X27" s="674"/>
      <c r="Y27" s="642"/>
      <c r="Z27" s="643"/>
      <c r="AA27" s="108"/>
    </row>
    <row r="28" spans="2:27" s="96" customFormat="1" ht="14.25" customHeight="1">
      <c r="B28" s="119"/>
      <c r="C28" s="119"/>
      <c r="D28" s="418" t="s">
        <v>417</v>
      </c>
      <c r="E28" s="602"/>
      <c r="F28" s="167">
        <f>SUM(F24:F27)</f>
        <v>4100</v>
      </c>
      <c r="G28" s="168">
        <f>SUM(G24:G27)</f>
        <v>0</v>
      </c>
      <c r="H28" s="605"/>
      <c r="I28" s="432" t="s">
        <v>417</v>
      </c>
      <c r="J28" s="602"/>
      <c r="K28" s="167">
        <f>SUM(K24:K27)</f>
        <v>2650</v>
      </c>
      <c r="L28" s="168">
        <f>SUM(L24:L27)</f>
        <v>0</v>
      </c>
      <c r="M28" s="112"/>
      <c r="N28" s="621"/>
      <c r="O28" s="602"/>
      <c r="P28" s="167">
        <f>SUM(P24:P27)</f>
        <v>0</v>
      </c>
      <c r="Q28" s="168">
        <f>SUM(Q24:Q27)</f>
        <v>0</v>
      </c>
      <c r="R28" s="605"/>
      <c r="S28" s="621"/>
      <c r="T28" s="602"/>
      <c r="U28" s="167">
        <f>SUM(U24:U27)</f>
        <v>0</v>
      </c>
      <c r="V28" s="168">
        <f>SUM(V24:V27)</f>
        <v>0</v>
      </c>
      <c r="W28" s="605"/>
      <c r="X28" s="601"/>
      <c r="Y28" s="602"/>
      <c r="Z28" s="603"/>
      <c r="AA28" s="168">
        <f>SUM(AA24:AA27)</f>
        <v>0</v>
      </c>
    </row>
    <row r="30" spans="2:27" s="176" customFormat="1" ht="12" customHeight="1">
      <c r="B30" s="623" t="s">
        <v>319</v>
      </c>
      <c r="C30" s="192"/>
      <c r="D30" s="698" t="s">
        <v>637</v>
      </c>
      <c r="E30" s="193"/>
      <c r="F30" s="193"/>
      <c r="G30" s="193"/>
      <c r="H30" s="193"/>
      <c r="I30" s="193"/>
      <c r="J30" s="193"/>
      <c r="K30" s="194"/>
      <c r="L30" s="193"/>
      <c r="M30" s="193"/>
      <c r="N30" s="193"/>
      <c r="O30" s="193"/>
      <c r="P30" s="194"/>
      <c r="Q30" s="192"/>
      <c r="R30" s="192"/>
      <c r="S30" s="192"/>
      <c r="T30" s="192"/>
      <c r="U30" s="195"/>
      <c r="V30" s="192"/>
      <c r="W30" s="192"/>
      <c r="X30" s="192"/>
      <c r="Y30" s="192"/>
      <c r="Z30" s="195"/>
      <c r="AA30" s="196"/>
    </row>
    <row r="31" spans="2:27" s="176" customFormat="1" ht="12">
      <c r="B31" s="177"/>
      <c r="C31" s="197"/>
      <c r="D31" s="699" t="s">
        <v>647</v>
      </c>
      <c r="E31" s="198"/>
      <c r="F31" s="198"/>
      <c r="G31" s="198"/>
      <c r="H31" s="198"/>
      <c r="I31" s="198"/>
      <c r="J31" s="198"/>
      <c r="K31" s="199"/>
      <c r="L31" s="198"/>
      <c r="M31" s="198"/>
      <c r="N31" s="198"/>
      <c r="O31" s="198"/>
      <c r="P31" s="199"/>
      <c r="Q31" s="197"/>
      <c r="R31" s="197"/>
      <c r="S31" s="197"/>
      <c r="T31" s="197"/>
      <c r="U31" s="200"/>
      <c r="V31" s="197"/>
      <c r="W31" s="197"/>
      <c r="X31" s="197"/>
      <c r="Y31" s="197"/>
      <c r="Z31" s="200"/>
      <c r="AA31" s="174"/>
    </row>
    <row r="32" spans="2:27" s="176" customFormat="1" ht="12" customHeight="1">
      <c r="B32" s="177"/>
      <c r="C32" s="197"/>
      <c r="D32" s="699" t="s">
        <v>691</v>
      </c>
      <c r="E32" s="197"/>
      <c r="F32" s="197"/>
      <c r="G32" s="699" t="s">
        <v>648</v>
      </c>
      <c r="H32" s="197"/>
      <c r="I32" s="197"/>
      <c r="J32" s="699" t="s">
        <v>639</v>
      </c>
      <c r="K32" s="200"/>
      <c r="L32" s="197"/>
      <c r="M32" s="197"/>
      <c r="N32" s="197"/>
      <c r="O32" s="197"/>
      <c r="P32" s="200"/>
      <c r="Q32" s="197"/>
      <c r="R32" s="197"/>
      <c r="S32" s="197"/>
      <c r="T32" s="197"/>
      <c r="U32" s="200"/>
      <c r="V32" s="197"/>
      <c r="W32" s="197"/>
      <c r="X32" s="197"/>
      <c r="Y32" s="197"/>
      <c r="Z32" s="200"/>
      <c r="AA32" s="625" t="s">
        <v>472</v>
      </c>
    </row>
    <row r="33" spans="2:27" s="176" customFormat="1" ht="12" customHeight="1">
      <c r="B33" s="177"/>
      <c r="C33" s="197"/>
      <c r="D33" s="197"/>
      <c r="E33" s="197"/>
      <c r="F33" s="197"/>
      <c r="G33" s="197"/>
      <c r="H33" s="197"/>
      <c r="I33" s="197"/>
      <c r="J33" s="197"/>
      <c r="K33" s="200"/>
      <c r="L33" s="197"/>
      <c r="M33" s="197"/>
      <c r="N33" s="197"/>
      <c r="O33" s="197"/>
      <c r="P33" s="200"/>
      <c r="Q33" s="197"/>
      <c r="R33" s="197"/>
      <c r="S33" s="197"/>
      <c r="T33" s="197"/>
      <c r="U33" s="200"/>
      <c r="V33" s="197"/>
      <c r="W33" s="197"/>
      <c r="X33" s="197"/>
      <c r="Y33" s="197"/>
      <c r="Z33" s="200"/>
      <c r="AA33" s="626" t="s">
        <v>641</v>
      </c>
    </row>
    <row r="34" spans="2:27" s="143" customFormat="1">
      <c r="B34" s="136"/>
      <c r="C34" s="140"/>
      <c r="D34" s="138"/>
      <c r="E34" s="138"/>
      <c r="F34" s="139"/>
      <c r="G34" s="140"/>
      <c r="H34" s="140"/>
      <c r="I34" s="140"/>
      <c r="J34" s="140"/>
      <c r="K34" s="141"/>
      <c r="L34" s="140"/>
      <c r="M34" s="140"/>
      <c r="N34" s="140"/>
      <c r="O34" s="140"/>
      <c r="P34" s="141"/>
      <c r="Q34" s="140"/>
      <c r="R34" s="140"/>
      <c r="S34" s="140"/>
      <c r="T34" s="140"/>
      <c r="U34" s="141"/>
      <c r="V34" s="140"/>
      <c r="W34" s="140"/>
      <c r="X34" s="140"/>
      <c r="Y34" s="140"/>
      <c r="Z34" s="141"/>
      <c r="AA34" s="142"/>
    </row>
    <row r="35" spans="2:27">
      <c r="B35" s="499" t="str">
        <f>P1表紙!A39</f>
        <v>令和６年（6月１日以降）②</v>
      </c>
    </row>
  </sheetData>
  <sheetProtection algorithmName="SHA-512" hashValue="HjXeauO8E2xcidYxubkv1dsSclyQDkU3ommevxKOpHZmfTK29/mJLhl52JVtmNkfLz1vpHYCK06sxoVO71VLIw==" saltValue="3ys7ZialuYy8LV+NE8Jszw==" spinCount="100000" sheet="1" objects="1" scenarios="1"/>
  <mergeCells count="28">
    <mergeCell ref="H5:I5"/>
    <mergeCell ref="L5:N5"/>
    <mergeCell ref="C23:F23"/>
    <mergeCell ref="M23:P23"/>
    <mergeCell ref="R23:U23"/>
    <mergeCell ref="H6:K6"/>
    <mergeCell ref="H15:K15"/>
    <mergeCell ref="H23:K23"/>
    <mergeCell ref="H14:I14"/>
    <mergeCell ref="L14:N14"/>
    <mergeCell ref="H22:I22"/>
    <mergeCell ref="L22:N22"/>
    <mergeCell ref="Y4:AA4"/>
    <mergeCell ref="B1:AA1"/>
    <mergeCell ref="W23:Z23"/>
    <mergeCell ref="T3:X3"/>
    <mergeCell ref="J4:Q4"/>
    <mergeCell ref="T4:V4"/>
    <mergeCell ref="M6:P6"/>
    <mergeCell ref="W15:Z15"/>
    <mergeCell ref="W6:Z6"/>
    <mergeCell ref="C3:G4"/>
    <mergeCell ref="J3:Q3"/>
    <mergeCell ref="R15:U15"/>
    <mergeCell ref="C15:F15"/>
    <mergeCell ref="M15:P15"/>
    <mergeCell ref="R6:U6"/>
    <mergeCell ref="C6:F6"/>
  </mergeCells>
  <phoneticPr fontId="2"/>
  <dataValidations count="1">
    <dataValidation allowBlank="1" showInputMessage="1" sqref="B35 A6:XFD6 A15:XFD15 A23:XFD23 L5 F5:H5 J3:J5 E7 C5 L14 F14:H14 J14 O5 C14 L22 F22:H22 J22 O14 C22 O22 AA32 C3 Z3:AA3 H3:I4 B3:B4 K3:Y4"/>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表紙1 </vt:lpstr>
      <vt:lpstr>取扱い基準</vt:lpstr>
      <vt:lpstr>新折込料金表</vt:lpstr>
      <vt:lpstr>P1表紙</vt:lpstr>
      <vt:lpstr>P2岐阜</vt:lpstr>
      <vt:lpstr>P3瑞穂・本巣・山県</vt:lpstr>
      <vt:lpstr>P4羽島・各務原</vt:lpstr>
      <vt:lpstr>P5大垣・海津・揖斐</vt:lpstr>
      <vt:lpstr>P6不破・安八・養老</vt:lpstr>
      <vt:lpstr>P7美濃加茂・加茂</vt:lpstr>
      <vt:lpstr>P8美濃・関・郡上</vt:lpstr>
      <vt:lpstr>P9可児・多治見・土岐</vt:lpstr>
      <vt:lpstr>P10瑞浪・恵那・中津川</vt:lpstr>
      <vt:lpstr>P11下呂・高山・飛騨</vt:lpstr>
      <vt:lpstr>P11下呂・高山・飛騨!Print_Area</vt:lpstr>
      <vt:lpstr>P1表紙!Print_Area</vt:lpstr>
      <vt:lpstr>P3瑞穂・本巣・山県!Print_Area</vt:lpstr>
      <vt:lpstr>P4羽島・各務原!Print_Area</vt:lpstr>
      <vt:lpstr>P5大垣・海津・揖斐!Print_Area</vt:lpstr>
      <vt:lpstr>P6不破・安八・養老!Print_Area</vt:lpstr>
      <vt:lpstr>P7美濃加茂・加茂!Print_Area</vt:lpstr>
      <vt:lpstr>新折込料金表!Print_Area</vt:lpstr>
      <vt:lpstr>'表紙1 '!Print_Area</vt:lpstr>
    </vt:vector>
  </TitlesOfParts>
  <Company>中日高速オフセット印刷</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EIGYOK05</dc:creator>
  <cp:lastModifiedBy>ori</cp:lastModifiedBy>
  <cp:lastPrinted>2024-01-26T00:03:03Z</cp:lastPrinted>
  <dcterms:created xsi:type="dcterms:W3CDTF">2003-12-10T06:40:10Z</dcterms:created>
  <dcterms:modified xsi:type="dcterms:W3CDTF">2024-05-21T03:41:12Z</dcterms:modified>
</cp:coreProperties>
</file>