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2.10\share\新 共有フォルダ\管理部\ＨＰ更新関連【さわらないで】\HP更新2025【最新】\2025.5作業\2025.6～\"/>
    </mc:Choice>
  </mc:AlternateContent>
  <xr:revisionPtr revIDLastSave="0" documentId="13_ncr:1_{D176F3A0-D3C8-4076-A40A-78F1410C51AB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表紙" sheetId="1" r:id="rId1"/>
    <sheet name="中・東区" sheetId="2" r:id="rId2"/>
    <sheet name="中村区" sheetId="3" r:id="rId3"/>
    <sheet name="西区" sheetId="4" r:id="rId4"/>
    <sheet name="北区" sheetId="5" r:id="rId5"/>
    <sheet name="千種区" sheetId="6" r:id="rId6"/>
    <sheet name="名東区" sheetId="7" r:id="rId7"/>
    <sheet name="守山区" sheetId="8" r:id="rId8"/>
    <sheet name="昭和区" sheetId="9" r:id="rId9"/>
    <sheet name="天白区" sheetId="10" r:id="rId10"/>
    <sheet name="瑞穂区" sheetId="11" r:id="rId11"/>
    <sheet name="南区" sheetId="12" r:id="rId12"/>
    <sheet name="緑区" sheetId="13" r:id="rId13"/>
    <sheet name="熱田・港区" sheetId="14" r:id="rId14"/>
    <sheet name="中川区" sheetId="15" r:id="rId15"/>
  </sheets>
  <definedNames>
    <definedName name="_xlnm.Print_Area" localSheetId="7">守山区!$E$1:$AF$35</definedName>
    <definedName name="_xlnm.Print_Area" localSheetId="8">昭和区!$E$1:$AF$34</definedName>
    <definedName name="_xlnm.Print_Area" localSheetId="10">瑞穂区!$E$1:$AF$35</definedName>
    <definedName name="_xlnm.Print_Area" localSheetId="3">西区!$E$1:$AF$34</definedName>
    <definedName name="_xlnm.Print_Area" localSheetId="5">千種区!$E$1:$AF$35</definedName>
    <definedName name="_xlnm.Print_Area" localSheetId="1">中・東区!$E$1:$AH$40</definedName>
    <definedName name="_xlnm.Print_Area" localSheetId="14">中川区!$E$1:$AF$40</definedName>
    <definedName name="_xlnm.Print_Area" localSheetId="2">中村区!$E$1:$AF$35</definedName>
    <definedName name="_xlnm.Print_Area" localSheetId="9">天白区!$E$1:$AF$35</definedName>
    <definedName name="_xlnm.Print_Area" localSheetId="11">南区!$E$1:$AF$35</definedName>
    <definedName name="_xlnm.Print_Area" localSheetId="13">熱田・港区!$E$1:$AF$36</definedName>
    <definedName name="_xlnm.Print_Area" localSheetId="4">北区!$E$1:$AF$34</definedName>
    <definedName name="_xlnm.Print_Area" localSheetId="6">名東区!$E$1:$AF$35</definedName>
    <definedName name="_xlnm.Print_Area" localSheetId="12">緑区!$E$1:$AF$34</definedName>
    <definedName name="Z_343ED13A_14B4_4643_81FD_CCCF86954CFE_.wvu.Cols" localSheetId="7" hidden="1">守山区!$K:$M</definedName>
    <definedName name="Z_343ED13A_14B4_4643_81FD_CCCF86954CFE_.wvu.Cols" localSheetId="8" hidden="1">昭和区!$K:$M</definedName>
    <definedName name="Z_343ED13A_14B4_4643_81FD_CCCF86954CFE_.wvu.Cols" localSheetId="10" hidden="1">瑞穂区!$K:$M</definedName>
    <definedName name="Z_343ED13A_14B4_4643_81FD_CCCF86954CFE_.wvu.Cols" localSheetId="3" hidden="1">西区!$K:$M</definedName>
    <definedName name="Z_343ED13A_14B4_4643_81FD_CCCF86954CFE_.wvu.Cols" localSheetId="5" hidden="1">千種区!$K:$M</definedName>
    <definedName name="Z_343ED13A_14B4_4643_81FD_CCCF86954CFE_.wvu.Cols" localSheetId="14" hidden="1">中川区!$K:$M</definedName>
    <definedName name="Z_343ED13A_14B4_4643_81FD_CCCF86954CFE_.wvu.Cols" localSheetId="2" hidden="1">中村区!$K:$M</definedName>
    <definedName name="Z_343ED13A_14B4_4643_81FD_CCCF86954CFE_.wvu.Cols" localSheetId="9" hidden="1">天白区!$K:$M</definedName>
    <definedName name="Z_343ED13A_14B4_4643_81FD_CCCF86954CFE_.wvu.Cols" localSheetId="11" hidden="1">南区!$K:$M</definedName>
    <definedName name="Z_343ED13A_14B4_4643_81FD_CCCF86954CFE_.wvu.Cols" localSheetId="13" hidden="1">熱田・港区!$K:$M</definedName>
    <definedName name="Z_343ED13A_14B4_4643_81FD_CCCF86954CFE_.wvu.Cols" localSheetId="0" hidden="1">表紙!$H:$I</definedName>
    <definedName name="Z_343ED13A_14B4_4643_81FD_CCCF86954CFE_.wvu.Cols" localSheetId="4" hidden="1">北区!$K:$M</definedName>
    <definedName name="Z_343ED13A_14B4_4643_81FD_CCCF86954CFE_.wvu.Cols" localSheetId="6" hidden="1">名東区!$K:$M</definedName>
    <definedName name="Z_343ED13A_14B4_4643_81FD_CCCF86954CFE_.wvu.Cols" localSheetId="12" hidden="1">緑区!$K:$M</definedName>
    <definedName name="Z_343ED13A_14B4_4643_81FD_CCCF86954CFE_.wvu.PrintArea" localSheetId="7" hidden="1">守山区!$E$1:$AF$35</definedName>
    <definedName name="Z_343ED13A_14B4_4643_81FD_CCCF86954CFE_.wvu.PrintArea" localSheetId="8" hidden="1">昭和区!$E$1:$AF$34</definedName>
    <definedName name="Z_343ED13A_14B4_4643_81FD_CCCF86954CFE_.wvu.PrintArea" localSheetId="10" hidden="1">瑞穂区!$E$1:$AF$35</definedName>
    <definedName name="Z_343ED13A_14B4_4643_81FD_CCCF86954CFE_.wvu.PrintArea" localSheetId="3" hidden="1">西区!$E$1:$AF$34</definedName>
    <definedName name="Z_343ED13A_14B4_4643_81FD_CCCF86954CFE_.wvu.PrintArea" localSheetId="5" hidden="1">千種区!$E$1:$AF$35</definedName>
    <definedName name="Z_343ED13A_14B4_4643_81FD_CCCF86954CFE_.wvu.PrintArea" localSheetId="1" hidden="1">中・東区!$E$1:$AH$40</definedName>
    <definedName name="Z_343ED13A_14B4_4643_81FD_CCCF86954CFE_.wvu.PrintArea" localSheetId="14" hidden="1">中川区!$E$1:$AF$40</definedName>
    <definedName name="Z_343ED13A_14B4_4643_81FD_CCCF86954CFE_.wvu.PrintArea" localSheetId="2" hidden="1">中村区!$E$1:$AF$35</definedName>
    <definedName name="Z_343ED13A_14B4_4643_81FD_CCCF86954CFE_.wvu.PrintArea" localSheetId="9" hidden="1">天白区!$E$1:$AF$35</definedName>
    <definedName name="Z_343ED13A_14B4_4643_81FD_CCCF86954CFE_.wvu.PrintArea" localSheetId="11" hidden="1">南区!$E$1:$AF$35</definedName>
    <definedName name="Z_343ED13A_14B4_4643_81FD_CCCF86954CFE_.wvu.PrintArea" localSheetId="13" hidden="1">熱田・港区!$E$1:$AF$36</definedName>
    <definedName name="Z_343ED13A_14B4_4643_81FD_CCCF86954CFE_.wvu.PrintArea" localSheetId="4" hidden="1">北区!$E$1:$AF$34</definedName>
    <definedName name="Z_343ED13A_14B4_4643_81FD_CCCF86954CFE_.wvu.PrintArea" localSheetId="6" hidden="1">名東区!$E$1:$AF$35</definedName>
    <definedName name="Z_343ED13A_14B4_4643_81FD_CCCF86954CFE_.wvu.PrintArea" localSheetId="12" hidden="1">緑区!$E$1:$AF$34</definedName>
    <definedName name="Z_39CC32B7_D19B_4C38_8259_EC3E63D8F598_.wvu.Cols" localSheetId="7" hidden="1">守山区!$K:$M</definedName>
    <definedName name="Z_39CC32B7_D19B_4C38_8259_EC3E63D8F598_.wvu.Cols" localSheetId="3" hidden="1">西区!$K:$M</definedName>
    <definedName name="Z_39CC32B7_D19B_4C38_8259_EC3E63D8F598_.wvu.Cols" localSheetId="5" hidden="1">千種区!$K:$M</definedName>
    <definedName name="Z_39CC32B7_D19B_4C38_8259_EC3E63D8F598_.wvu.Cols" localSheetId="2" hidden="1">中村区!$K:$M</definedName>
    <definedName name="Z_39CC32B7_D19B_4C38_8259_EC3E63D8F598_.wvu.Cols" localSheetId="0" hidden="1">表紙!$H:$I</definedName>
    <definedName name="Z_39CC32B7_D19B_4C38_8259_EC3E63D8F598_.wvu.Cols" localSheetId="4" hidden="1">北区!$K:$M</definedName>
    <definedName name="Z_39CC32B7_D19B_4C38_8259_EC3E63D8F598_.wvu.Cols" localSheetId="6" hidden="1">名東区!$K:$M</definedName>
    <definedName name="Z_39CC32B7_D19B_4C38_8259_EC3E63D8F598_.wvu.PrintArea" localSheetId="7" hidden="1">守山区!$E$1:$AF$35</definedName>
    <definedName name="Z_39CC32B7_D19B_4C38_8259_EC3E63D8F598_.wvu.PrintArea" localSheetId="8" hidden="1">昭和区!$E$1:$AF$34</definedName>
    <definedName name="Z_39CC32B7_D19B_4C38_8259_EC3E63D8F598_.wvu.PrintArea" localSheetId="10" hidden="1">瑞穂区!$E$1:$AF$35</definedName>
    <definedName name="Z_39CC32B7_D19B_4C38_8259_EC3E63D8F598_.wvu.PrintArea" localSheetId="3" hidden="1">西区!$E$1:$AF$34</definedName>
    <definedName name="Z_39CC32B7_D19B_4C38_8259_EC3E63D8F598_.wvu.PrintArea" localSheetId="5" hidden="1">千種区!$E$1:$AF$35</definedName>
    <definedName name="Z_39CC32B7_D19B_4C38_8259_EC3E63D8F598_.wvu.PrintArea" localSheetId="1" hidden="1">中・東区!$E$1:$AH$40</definedName>
    <definedName name="Z_39CC32B7_D19B_4C38_8259_EC3E63D8F598_.wvu.PrintArea" localSheetId="14" hidden="1">中川区!$E$1:$AF$40</definedName>
    <definedName name="Z_39CC32B7_D19B_4C38_8259_EC3E63D8F598_.wvu.PrintArea" localSheetId="2" hidden="1">中村区!$E$1:$AF$35</definedName>
    <definedName name="Z_39CC32B7_D19B_4C38_8259_EC3E63D8F598_.wvu.PrintArea" localSheetId="9" hidden="1">天白区!$E$1:$AF$35</definedName>
    <definedName name="Z_39CC32B7_D19B_4C38_8259_EC3E63D8F598_.wvu.PrintArea" localSheetId="11" hidden="1">南区!$E$1:$AF$35</definedName>
    <definedName name="Z_39CC32B7_D19B_4C38_8259_EC3E63D8F598_.wvu.PrintArea" localSheetId="13" hidden="1">熱田・港区!$E$1:$AF$36</definedName>
    <definedName name="Z_39CC32B7_D19B_4C38_8259_EC3E63D8F598_.wvu.PrintArea" localSheetId="4" hidden="1">北区!$E$1:$AF$34</definedName>
    <definedName name="Z_39CC32B7_D19B_4C38_8259_EC3E63D8F598_.wvu.PrintArea" localSheetId="6" hidden="1">名東区!$E$1:$AF$35</definedName>
    <definedName name="Z_39CC32B7_D19B_4C38_8259_EC3E63D8F598_.wvu.PrintArea" localSheetId="12" hidden="1">緑区!$E$1:$AF$34</definedName>
    <definedName name="Z_4683B00D_FB7F_428F_89E4_512802998BB6_.wvu.Cols" localSheetId="7" hidden="1">守山区!$K:$M</definedName>
    <definedName name="Z_4683B00D_FB7F_428F_89E4_512802998BB6_.wvu.Cols" localSheetId="8" hidden="1">昭和区!$K:$M</definedName>
    <definedName name="Z_4683B00D_FB7F_428F_89E4_512802998BB6_.wvu.Cols" localSheetId="10" hidden="1">瑞穂区!$K:$M</definedName>
    <definedName name="Z_4683B00D_FB7F_428F_89E4_512802998BB6_.wvu.Cols" localSheetId="3" hidden="1">西区!$K:$M</definedName>
    <definedName name="Z_4683B00D_FB7F_428F_89E4_512802998BB6_.wvu.Cols" localSheetId="5" hidden="1">千種区!$K:$M</definedName>
    <definedName name="Z_4683B00D_FB7F_428F_89E4_512802998BB6_.wvu.Cols" localSheetId="14" hidden="1">中川区!$K:$M</definedName>
    <definedName name="Z_4683B00D_FB7F_428F_89E4_512802998BB6_.wvu.Cols" localSheetId="2" hidden="1">中村区!$K:$M</definedName>
    <definedName name="Z_4683B00D_FB7F_428F_89E4_512802998BB6_.wvu.Cols" localSheetId="9" hidden="1">天白区!$K:$M</definedName>
    <definedName name="Z_4683B00D_FB7F_428F_89E4_512802998BB6_.wvu.Cols" localSheetId="11" hidden="1">南区!$K:$M</definedName>
    <definedName name="Z_4683B00D_FB7F_428F_89E4_512802998BB6_.wvu.Cols" localSheetId="13" hidden="1">熱田・港区!$K:$M</definedName>
    <definedName name="Z_4683B00D_FB7F_428F_89E4_512802998BB6_.wvu.Cols" localSheetId="0" hidden="1">表紙!$H:$I</definedName>
    <definedName name="Z_4683B00D_FB7F_428F_89E4_512802998BB6_.wvu.Cols" localSheetId="4" hidden="1">北区!$K:$M</definedName>
    <definedName name="Z_4683B00D_FB7F_428F_89E4_512802998BB6_.wvu.Cols" localSheetId="6" hidden="1">名東区!$K:$M</definedName>
    <definedName name="Z_4683B00D_FB7F_428F_89E4_512802998BB6_.wvu.Cols" localSheetId="12" hidden="1">緑区!$K:$M</definedName>
    <definedName name="Z_4683B00D_FB7F_428F_89E4_512802998BB6_.wvu.PrintArea" localSheetId="7" hidden="1">守山区!$E$1:$AF$35</definedName>
    <definedName name="Z_4683B00D_FB7F_428F_89E4_512802998BB6_.wvu.PrintArea" localSheetId="8" hidden="1">昭和区!$E$1:$AF$34</definedName>
    <definedName name="Z_4683B00D_FB7F_428F_89E4_512802998BB6_.wvu.PrintArea" localSheetId="10" hidden="1">瑞穂区!$E$1:$AF$35</definedName>
    <definedName name="Z_4683B00D_FB7F_428F_89E4_512802998BB6_.wvu.PrintArea" localSheetId="3" hidden="1">西区!$E$1:$AF$34</definedName>
    <definedName name="Z_4683B00D_FB7F_428F_89E4_512802998BB6_.wvu.PrintArea" localSheetId="5" hidden="1">千種区!$E$1:$AF$35</definedName>
    <definedName name="Z_4683B00D_FB7F_428F_89E4_512802998BB6_.wvu.PrintArea" localSheetId="1" hidden="1">中・東区!$E$1:$AH$40</definedName>
    <definedName name="Z_4683B00D_FB7F_428F_89E4_512802998BB6_.wvu.PrintArea" localSheetId="14" hidden="1">中川区!$E$1:$AF$40</definedName>
    <definedName name="Z_4683B00D_FB7F_428F_89E4_512802998BB6_.wvu.PrintArea" localSheetId="2" hidden="1">中村区!$E$1:$AF$35</definedName>
    <definedName name="Z_4683B00D_FB7F_428F_89E4_512802998BB6_.wvu.PrintArea" localSheetId="9" hidden="1">天白区!$E$1:$AF$35</definedName>
    <definedName name="Z_4683B00D_FB7F_428F_89E4_512802998BB6_.wvu.PrintArea" localSheetId="11" hidden="1">南区!$E$1:$AF$35</definedName>
    <definedName name="Z_4683B00D_FB7F_428F_89E4_512802998BB6_.wvu.PrintArea" localSheetId="13" hidden="1">熱田・港区!$E$1:$AF$36</definedName>
    <definedName name="Z_4683B00D_FB7F_428F_89E4_512802998BB6_.wvu.PrintArea" localSheetId="4" hidden="1">北区!$E$1:$AF$34</definedName>
    <definedName name="Z_4683B00D_FB7F_428F_89E4_512802998BB6_.wvu.PrintArea" localSheetId="6" hidden="1">名東区!$E$1:$AF$35</definedName>
    <definedName name="Z_4683B00D_FB7F_428F_89E4_512802998BB6_.wvu.PrintArea" localSheetId="12" hidden="1">緑区!$E$1:$AF$34</definedName>
    <definedName name="Z_B0C08A05_CCD1_4A6A_ADA7_3323F63F237C_.wvu.Cols" localSheetId="7" hidden="1">守山区!$K:$M</definedName>
    <definedName name="Z_B0C08A05_CCD1_4A6A_ADA7_3323F63F237C_.wvu.Cols" localSheetId="8" hidden="1">昭和区!$K:$M</definedName>
    <definedName name="Z_B0C08A05_CCD1_4A6A_ADA7_3323F63F237C_.wvu.Cols" localSheetId="10" hidden="1">瑞穂区!$K:$M</definedName>
    <definedName name="Z_B0C08A05_CCD1_4A6A_ADA7_3323F63F237C_.wvu.Cols" localSheetId="3" hidden="1">西区!$K:$M</definedName>
    <definedName name="Z_B0C08A05_CCD1_4A6A_ADA7_3323F63F237C_.wvu.Cols" localSheetId="5" hidden="1">千種区!$K:$M</definedName>
    <definedName name="Z_B0C08A05_CCD1_4A6A_ADA7_3323F63F237C_.wvu.Cols" localSheetId="14" hidden="1">中川区!$K:$M</definedName>
    <definedName name="Z_B0C08A05_CCD1_4A6A_ADA7_3323F63F237C_.wvu.Cols" localSheetId="2" hidden="1">中村区!$K:$M</definedName>
    <definedName name="Z_B0C08A05_CCD1_4A6A_ADA7_3323F63F237C_.wvu.Cols" localSheetId="9" hidden="1">天白区!$K:$M</definedName>
    <definedName name="Z_B0C08A05_CCD1_4A6A_ADA7_3323F63F237C_.wvu.Cols" localSheetId="11" hidden="1">南区!$K:$M</definedName>
    <definedName name="Z_B0C08A05_CCD1_4A6A_ADA7_3323F63F237C_.wvu.Cols" localSheetId="13" hidden="1">熱田・港区!$K:$M</definedName>
    <definedName name="Z_B0C08A05_CCD1_4A6A_ADA7_3323F63F237C_.wvu.Cols" localSheetId="0" hidden="1">表紙!$H:$I</definedName>
    <definedName name="Z_B0C08A05_CCD1_4A6A_ADA7_3323F63F237C_.wvu.Cols" localSheetId="4" hidden="1">北区!$K:$M</definedName>
    <definedName name="Z_B0C08A05_CCD1_4A6A_ADA7_3323F63F237C_.wvu.Cols" localSheetId="6" hidden="1">名東区!$K:$M</definedName>
    <definedName name="Z_B0C08A05_CCD1_4A6A_ADA7_3323F63F237C_.wvu.Cols" localSheetId="12" hidden="1">緑区!$K:$M</definedName>
    <definedName name="Z_B0C08A05_CCD1_4A6A_ADA7_3323F63F237C_.wvu.PrintArea" localSheetId="7" hidden="1">守山区!$E$1:$AF$35</definedName>
    <definedName name="Z_B0C08A05_CCD1_4A6A_ADA7_3323F63F237C_.wvu.PrintArea" localSheetId="8" hidden="1">昭和区!$E$1:$AF$34</definedName>
    <definedName name="Z_B0C08A05_CCD1_4A6A_ADA7_3323F63F237C_.wvu.PrintArea" localSheetId="10" hidden="1">瑞穂区!$E$1:$AF$35</definedName>
    <definedName name="Z_B0C08A05_CCD1_4A6A_ADA7_3323F63F237C_.wvu.PrintArea" localSheetId="3" hidden="1">西区!$E$1:$AF$34</definedName>
    <definedName name="Z_B0C08A05_CCD1_4A6A_ADA7_3323F63F237C_.wvu.PrintArea" localSheetId="5" hidden="1">千種区!$E$1:$AF$35</definedName>
    <definedName name="Z_B0C08A05_CCD1_4A6A_ADA7_3323F63F237C_.wvu.PrintArea" localSheetId="1" hidden="1">中・東区!$E$1:$AH$40</definedName>
    <definedName name="Z_B0C08A05_CCD1_4A6A_ADA7_3323F63F237C_.wvu.PrintArea" localSheetId="14" hidden="1">中川区!$E$1:$AF$40</definedName>
    <definedName name="Z_B0C08A05_CCD1_4A6A_ADA7_3323F63F237C_.wvu.PrintArea" localSheetId="2" hidden="1">中村区!$E$1:$AF$35</definedName>
    <definedName name="Z_B0C08A05_CCD1_4A6A_ADA7_3323F63F237C_.wvu.PrintArea" localSheetId="9" hidden="1">天白区!$E$1:$AF$35</definedName>
    <definedName name="Z_B0C08A05_CCD1_4A6A_ADA7_3323F63F237C_.wvu.PrintArea" localSheetId="11" hidden="1">南区!$E$1:$AF$35</definedName>
    <definedName name="Z_B0C08A05_CCD1_4A6A_ADA7_3323F63F237C_.wvu.PrintArea" localSheetId="13" hidden="1">熱田・港区!$E$1:$AF$36</definedName>
    <definedName name="Z_B0C08A05_CCD1_4A6A_ADA7_3323F63F237C_.wvu.PrintArea" localSheetId="4" hidden="1">北区!$E$1:$AF$34</definedName>
    <definedName name="Z_B0C08A05_CCD1_4A6A_ADA7_3323F63F237C_.wvu.PrintArea" localSheetId="6" hidden="1">名東区!$E$1:$AF$35</definedName>
    <definedName name="Z_B0C08A05_CCD1_4A6A_ADA7_3323F63F237C_.wvu.PrintArea" localSheetId="12" hidden="1">緑区!$E$1:$AF$34</definedName>
    <definedName name="Z_ECD6A8B0_7E0E_471F_9988_0B75A55ED58B_.wvu.Cols" localSheetId="7" hidden="1">守山区!$K:$M</definedName>
    <definedName name="Z_ECD6A8B0_7E0E_471F_9988_0B75A55ED58B_.wvu.Cols" localSheetId="8" hidden="1">昭和区!$K:$M</definedName>
    <definedName name="Z_ECD6A8B0_7E0E_471F_9988_0B75A55ED58B_.wvu.Cols" localSheetId="10" hidden="1">瑞穂区!$K:$M</definedName>
    <definedName name="Z_ECD6A8B0_7E0E_471F_9988_0B75A55ED58B_.wvu.Cols" localSheetId="3" hidden="1">西区!$K:$M</definedName>
    <definedName name="Z_ECD6A8B0_7E0E_471F_9988_0B75A55ED58B_.wvu.Cols" localSheetId="5" hidden="1">千種区!$K:$M</definedName>
    <definedName name="Z_ECD6A8B0_7E0E_471F_9988_0B75A55ED58B_.wvu.Cols" localSheetId="14" hidden="1">中川区!$K:$M</definedName>
    <definedName name="Z_ECD6A8B0_7E0E_471F_9988_0B75A55ED58B_.wvu.Cols" localSheetId="2" hidden="1">中村区!$K:$M</definedName>
    <definedName name="Z_ECD6A8B0_7E0E_471F_9988_0B75A55ED58B_.wvu.Cols" localSheetId="9" hidden="1">天白区!$K:$M</definedName>
    <definedName name="Z_ECD6A8B0_7E0E_471F_9988_0B75A55ED58B_.wvu.Cols" localSheetId="11" hidden="1">南区!$K:$M</definedName>
    <definedName name="Z_ECD6A8B0_7E0E_471F_9988_0B75A55ED58B_.wvu.Cols" localSheetId="13" hidden="1">熱田・港区!$K:$M</definedName>
    <definedName name="Z_ECD6A8B0_7E0E_471F_9988_0B75A55ED58B_.wvu.Cols" localSheetId="0" hidden="1">表紙!$H:$I</definedName>
    <definedName name="Z_ECD6A8B0_7E0E_471F_9988_0B75A55ED58B_.wvu.Cols" localSheetId="4" hidden="1">北区!$K:$M</definedName>
    <definedName name="Z_ECD6A8B0_7E0E_471F_9988_0B75A55ED58B_.wvu.Cols" localSheetId="6" hidden="1">名東区!$K:$M</definedName>
    <definedName name="Z_ECD6A8B0_7E0E_471F_9988_0B75A55ED58B_.wvu.Cols" localSheetId="12" hidden="1">緑区!$K:$M</definedName>
    <definedName name="Z_ECD6A8B0_7E0E_471F_9988_0B75A55ED58B_.wvu.PrintArea" localSheetId="7" hidden="1">守山区!$E$1:$AF$35</definedName>
    <definedName name="Z_ECD6A8B0_7E0E_471F_9988_0B75A55ED58B_.wvu.PrintArea" localSheetId="8" hidden="1">昭和区!$E$1:$AF$34</definedName>
    <definedName name="Z_ECD6A8B0_7E0E_471F_9988_0B75A55ED58B_.wvu.PrintArea" localSheetId="10" hidden="1">瑞穂区!$E$1:$AF$35</definedName>
    <definedName name="Z_ECD6A8B0_7E0E_471F_9988_0B75A55ED58B_.wvu.PrintArea" localSheetId="3" hidden="1">西区!$E$1:$AF$34</definedName>
    <definedName name="Z_ECD6A8B0_7E0E_471F_9988_0B75A55ED58B_.wvu.PrintArea" localSheetId="5" hidden="1">千種区!$E$1:$AF$35</definedName>
    <definedName name="Z_ECD6A8B0_7E0E_471F_9988_0B75A55ED58B_.wvu.PrintArea" localSheetId="1" hidden="1">中・東区!$E$1:$AH$40</definedName>
    <definedName name="Z_ECD6A8B0_7E0E_471F_9988_0B75A55ED58B_.wvu.PrintArea" localSheetId="14" hidden="1">中川区!$E$1:$AF$40</definedName>
    <definedName name="Z_ECD6A8B0_7E0E_471F_9988_0B75A55ED58B_.wvu.PrintArea" localSheetId="2" hidden="1">中村区!$E$1:$AF$35</definedName>
    <definedName name="Z_ECD6A8B0_7E0E_471F_9988_0B75A55ED58B_.wvu.PrintArea" localSheetId="9" hidden="1">天白区!$E$1:$AF$35</definedName>
    <definedName name="Z_ECD6A8B0_7E0E_471F_9988_0B75A55ED58B_.wvu.PrintArea" localSheetId="11" hidden="1">南区!$E$1:$AF$35</definedName>
    <definedName name="Z_ECD6A8B0_7E0E_471F_9988_0B75A55ED58B_.wvu.PrintArea" localSheetId="13" hidden="1">熱田・港区!$E$1:$AF$36</definedName>
    <definedName name="Z_ECD6A8B0_7E0E_471F_9988_0B75A55ED58B_.wvu.PrintArea" localSheetId="4" hidden="1">北区!$E$1:$AF$34</definedName>
    <definedName name="Z_ECD6A8B0_7E0E_471F_9988_0B75A55ED58B_.wvu.PrintArea" localSheetId="6" hidden="1">名東区!$E$1:$AF$35</definedName>
    <definedName name="Z_ECD6A8B0_7E0E_471F_9988_0B75A55ED58B_.wvu.PrintArea" localSheetId="12" hidden="1">緑区!$E$1:$AF$34</definedName>
  </definedNames>
  <calcPr calcId="191029"/>
  <customWorkbookViews>
    <customWorkbookView name="chunichi - 個人用ビュー" guid="{4683B00D-FB7F-428F-89E4-512802998BB6}" mergeInterval="0" personalView="1" maximized="1" windowWidth="1362" windowHeight="538" tabRatio="955" activeSheetId="16"/>
    <customWorkbookView name="RY-03 - 個人用ビュー" guid="{ECD6A8B0-7E0E-471F-9988-0B75A55ED58B}" mergeInterval="0" personalView="1" maximized="1" xWindow="1" yWindow="1" windowWidth="1276" windowHeight="583" tabRatio="955" activeSheetId="16" showComments="commIndAndComment"/>
    <customWorkbookView name="RY-02 - 個人用ビュー" guid="{343ED13A-14B4-4643-81FD-CCCF86954CFE}" mergeInterval="0" personalView="1" maximized="1" windowWidth="1362" windowHeight="538" tabRatio="955" activeSheetId="4"/>
    <customWorkbookView name="OR-01 - 個人用ビュー" guid="{B0C08A05-CCD1-4A6A-ADA7-3323F63F237C}" mergeInterval="0" personalView="1" maximized="1" xWindow="1" yWindow="1" windowWidth="1276" windowHeight="802" tabRatio="955" activeSheetId="2"/>
    <customWorkbookView name="T-104kimura kouiti - 個人用ビュー" guid="{39CC32B7-D19B-4C38-8259-EC3E63D8F598}" mergeInterval="0" personalView="1" maximized="1" xWindow="1" yWindow="1" windowWidth="1020" windowHeight="509" tabRatio="955" activeSheetId="16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F35" i="14"/>
  <c r="E6" i="1" l="1"/>
  <c r="E19" i="1"/>
  <c r="M17" i="1"/>
  <c r="AG39" i="2"/>
  <c r="AE39" i="2"/>
  <c r="AG21" i="2"/>
  <c r="AE21" i="2"/>
  <c r="S21" i="1"/>
  <c r="T21" i="1"/>
  <c r="U21" i="1"/>
  <c r="S2" i="1" s="1"/>
  <c r="E14" i="1"/>
  <c r="M19" i="1"/>
  <c r="E16" i="1"/>
  <c r="E11" i="1"/>
  <c r="E10" i="1"/>
  <c r="E9" i="1"/>
  <c r="E13" i="1"/>
  <c r="E5" i="1"/>
  <c r="AF40" i="15"/>
  <c r="AF36" i="14"/>
  <c r="AF34" i="13"/>
  <c r="AF35" i="12"/>
  <c r="AF35" i="11"/>
  <c r="AF35" i="10"/>
  <c r="AF34" i="9"/>
  <c r="AF35" i="8"/>
  <c r="AF35" i="7"/>
  <c r="AF35" i="6"/>
  <c r="AF34" i="5"/>
  <c r="AF34" i="4"/>
  <c r="AF35" i="3"/>
  <c r="AH40" i="2"/>
  <c r="W14" i="14"/>
  <c r="N18" i="1" s="1"/>
  <c r="W34" i="12"/>
  <c r="N16" i="1" s="1"/>
  <c r="I5" i="1"/>
  <c r="I21" i="1"/>
  <c r="I6" i="1"/>
  <c r="AA35" i="14"/>
  <c r="P19" i="1" s="1"/>
  <c r="O35" i="14"/>
  <c r="J19" i="1"/>
  <c r="AA14" i="14"/>
  <c r="O14" i="14"/>
  <c r="J18" i="1"/>
  <c r="O33" i="13"/>
  <c r="J17" i="1" s="1"/>
  <c r="AA34" i="12"/>
  <c r="P16" i="1"/>
  <c r="O34" i="12"/>
  <c r="J16" i="1" s="1"/>
  <c r="AA34" i="11"/>
  <c r="P15" i="1"/>
  <c r="O34" i="11"/>
  <c r="J15" i="1" s="1"/>
  <c r="U34" i="10"/>
  <c r="M14" i="1" s="1"/>
  <c r="O33" i="9"/>
  <c r="J13" i="1" s="1"/>
  <c r="P12" i="1"/>
  <c r="O34" i="8"/>
  <c r="J12" i="1" s="1"/>
  <c r="AA34" i="7"/>
  <c r="P11" i="1"/>
  <c r="O34" i="7"/>
  <c r="J11" i="1" s="1"/>
  <c r="AA34" i="6"/>
  <c r="P10" i="1" s="1"/>
  <c r="O34" i="6"/>
  <c r="J10" i="1" s="1"/>
  <c r="AA33" i="5"/>
  <c r="P9" i="1" s="1"/>
  <c r="J9" i="1"/>
  <c r="AA33" i="4"/>
  <c r="P8" i="1"/>
  <c r="O33" i="4"/>
  <c r="AA34" i="3"/>
  <c r="P7" i="1"/>
  <c r="M7" i="1"/>
  <c r="O34" i="3"/>
  <c r="J7" i="1" s="1"/>
  <c r="W39" i="2"/>
  <c r="P6" i="1" s="1"/>
  <c r="Q39" i="2"/>
  <c r="M6" i="1"/>
  <c r="Q21" i="2"/>
  <c r="M5" i="1" s="1"/>
  <c r="K39" i="2"/>
  <c r="J6" i="1"/>
  <c r="K21" i="2"/>
  <c r="J5" i="1" s="1"/>
  <c r="E20" i="1"/>
  <c r="W33" i="4"/>
  <c r="N8" i="1" s="1"/>
  <c r="Q33" i="13"/>
  <c r="K17" i="1" s="1"/>
  <c r="H35" i="14"/>
  <c r="H33" i="9"/>
  <c r="F13" i="1" s="1"/>
  <c r="W33" i="13"/>
  <c r="N17" i="1"/>
  <c r="E12" i="1"/>
  <c r="H34" i="8"/>
  <c r="F12" i="1" s="1"/>
  <c r="J34" i="8"/>
  <c r="H12" i="1"/>
  <c r="M34" i="8"/>
  <c r="I12" i="1"/>
  <c r="Q34" i="8"/>
  <c r="K12" i="1" s="1"/>
  <c r="S34" i="8"/>
  <c r="L12" i="1"/>
  <c r="W34" i="8"/>
  <c r="N12" i="1" s="1"/>
  <c r="Y34" i="8"/>
  <c r="O12" i="1"/>
  <c r="AC34" i="8"/>
  <c r="Q12" i="1" s="1"/>
  <c r="AE34" i="8"/>
  <c r="R12" i="1"/>
  <c r="J33" i="9"/>
  <c r="G13" i="1" s="1"/>
  <c r="H13" i="1"/>
  <c r="M33" i="9"/>
  <c r="I13" i="1"/>
  <c r="Q33" i="9"/>
  <c r="K13" i="1" s="1"/>
  <c r="S33" i="9"/>
  <c r="L13" i="1"/>
  <c r="W33" i="9"/>
  <c r="N13" i="1" s="1"/>
  <c r="Y33" i="9"/>
  <c r="O13" i="1"/>
  <c r="P13" i="1"/>
  <c r="AC33" i="9"/>
  <c r="Q13" i="1" s="1"/>
  <c r="AE33" i="9"/>
  <c r="R13" i="1"/>
  <c r="E15" i="1"/>
  <c r="H34" i="11"/>
  <c r="J34" i="11"/>
  <c r="G15" i="1" s="1"/>
  <c r="M34" i="11"/>
  <c r="I15" i="1" s="1"/>
  <c r="Q34" i="11"/>
  <c r="K15" i="1"/>
  <c r="S34" i="11"/>
  <c r="L15" i="1" s="1"/>
  <c r="W34" i="11"/>
  <c r="N15" i="1"/>
  <c r="Y34" i="11"/>
  <c r="O15" i="1" s="1"/>
  <c r="AC34" i="11"/>
  <c r="Q15" i="1"/>
  <c r="AE34" i="11"/>
  <c r="R15" i="1" s="1"/>
  <c r="E8" i="1"/>
  <c r="V8" i="1" s="1"/>
  <c r="H33" i="4"/>
  <c r="F8" i="1" s="1"/>
  <c r="J33" i="4"/>
  <c r="G8" i="1" s="1"/>
  <c r="M33" i="4"/>
  <c r="I8" i="1"/>
  <c r="J8" i="1"/>
  <c r="Q33" i="4"/>
  <c r="K8" i="1"/>
  <c r="S33" i="4"/>
  <c r="L8" i="1" s="1"/>
  <c r="Y33" i="4"/>
  <c r="O8" i="1" s="1"/>
  <c r="AC33" i="4"/>
  <c r="Q8" i="1" s="1"/>
  <c r="AE33" i="4"/>
  <c r="R8" i="1"/>
  <c r="H34" i="6"/>
  <c r="F10" i="1" s="1"/>
  <c r="J34" i="6"/>
  <c r="AA2" i="6" s="1"/>
  <c r="G10" i="1"/>
  <c r="H10" i="1"/>
  <c r="M34" i="6"/>
  <c r="I10" i="1" s="1"/>
  <c r="Q34" i="6"/>
  <c r="K10" i="1" s="1"/>
  <c r="S34" i="6"/>
  <c r="L10" i="1"/>
  <c r="W34" i="6"/>
  <c r="N10" i="1" s="1"/>
  <c r="Y34" i="6"/>
  <c r="O10" i="1"/>
  <c r="AC34" i="6"/>
  <c r="Q10" i="1" s="1"/>
  <c r="AE34" i="6"/>
  <c r="R10" i="1" s="1"/>
  <c r="H21" i="2"/>
  <c r="F5" i="1" s="1"/>
  <c r="I21" i="2"/>
  <c r="G5" i="1" s="1"/>
  <c r="H5" i="1"/>
  <c r="H21" i="1" s="1"/>
  <c r="M21" i="2"/>
  <c r="K5" i="1"/>
  <c r="O21" i="2"/>
  <c r="L5" i="1" s="1"/>
  <c r="S21" i="2"/>
  <c r="N5" i="1"/>
  <c r="U21" i="2"/>
  <c r="O5" i="1" s="1"/>
  <c r="P5" i="1"/>
  <c r="Y21" i="2"/>
  <c r="Q5" i="1" s="1"/>
  <c r="AA21" i="2"/>
  <c r="R5" i="1"/>
  <c r="H39" i="2"/>
  <c r="I39" i="2"/>
  <c r="G6" i="1"/>
  <c r="H6" i="1"/>
  <c r="M39" i="2"/>
  <c r="K6" i="1"/>
  <c r="O39" i="2"/>
  <c r="L6" i="1" s="1"/>
  <c r="S39" i="2"/>
  <c r="N6" i="1" s="1"/>
  <c r="U39" i="2"/>
  <c r="O6" i="1" s="1"/>
  <c r="Y39" i="2"/>
  <c r="AA39" i="2"/>
  <c r="R6" i="1" s="1"/>
  <c r="H39" i="15"/>
  <c r="J39" i="15"/>
  <c r="G20" i="1" s="1"/>
  <c r="H20" i="1"/>
  <c r="M39" i="15"/>
  <c r="I20" i="1"/>
  <c r="J20" i="1"/>
  <c r="Q39" i="15"/>
  <c r="K20" i="1"/>
  <c r="S39" i="15"/>
  <c r="L20" i="1" s="1"/>
  <c r="W39" i="15"/>
  <c r="N20" i="1"/>
  <c r="Y39" i="15"/>
  <c r="O20" i="1" s="1"/>
  <c r="P20" i="1"/>
  <c r="AC39" i="15"/>
  <c r="Q20" i="1"/>
  <c r="AE39" i="15"/>
  <c r="R20" i="1" s="1"/>
  <c r="E7" i="1"/>
  <c r="H34" i="3"/>
  <c r="J34" i="3"/>
  <c r="G7" i="1"/>
  <c r="H7" i="1"/>
  <c r="M34" i="3"/>
  <c r="Q34" i="3"/>
  <c r="K7" i="1" s="1"/>
  <c r="S34" i="3"/>
  <c r="L7" i="1"/>
  <c r="W34" i="3"/>
  <c r="N7" i="1" s="1"/>
  <c r="Y34" i="3"/>
  <c r="AC34" i="3"/>
  <c r="Q7" i="1" s="1"/>
  <c r="AE34" i="3"/>
  <c r="R7" i="1" s="1"/>
  <c r="H34" i="10"/>
  <c r="F14" i="1" s="1"/>
  <c r="J34" i="10"/>
  <c r="H14" i="1"/>
  <c r="M34" i="10"/>
  <c r="I14" i="1" s="1"/>
  <c r="J14" i="1"/>
  <c r="Q34" i="10"/>
  <c r="K14" i="1" s="1"/>
  <c r="S34" i="10"/>
  <c r="L14" i="1" s="1"/>
  <c r="W34" i="10"/>
  <c r="N14" i="1"/>
  <c r="Y34" i="10"/>
  <c r="O14" i="1" s="1"/>
  <c r="AC34" i="10"/>
  <c r="Q14" i="1" s="1"/>
  <c r="AE34" i="10"/>
  <c r="R14" i="1" s="1"/>
  <c r="H34" i="12"/>
  <c r="J34" i="12"/>
  <c r="H16" i="1"/>
  <c r="M34" i="12"/>
  <c r="I16" i="1"/>
  <c r="Q34" i="12"/>
  <c r="K16" i="1" s="1"/>
  <c r="S34" i="12"/>
  <c r="L16" i="1"/>
  <c r="M16" i="1"/>
  <c r="Y34" i="12"/>
  <c r="O16" i="1" s="1"/>
  <c r="AC34" i="12"/>
  <c r="Q16" i="1" s="1"/>
  <c r="AE34" i="12"/>
  <c r="R16" i="1" s="1"/>
  <c r="E18" i="1"/>
  <c r="H14" i="14"/>
  <c r="F18" i="1" s="1"/>
  <c r="J14" i="14"/>
  <c r="H18" i="1"/>
  <c r="M14" i="14"/>
  <c r="I18" i="1" s="1"/>
  <c r="Q14" i="14"/>
  <c r="K18" i="1"/>
  <c r="S14" i="14"/>
  <c r="L18" i="1" s="1"/>
  <c r="M18" i="1"/>
  <c r="Y14" i="14"/>
  <c r="O18" i="1" s="1"/>
  <c r="AC14" i="14"/>
  <c r="Q18" i="1" s="1"/>
  <c r="AE14" i="14"/>
  <c r="R18" i="1"/>
  <c r="J35" i="14"/>
  <c r="G19" i="1"/>
  <c r="H19" i="1"/>
  <c r="M35" i="14"/>
  <c r="I19" i="1" s="1"/>
  <c r="Q35" i="14"/>
  <c r="K19" i="1" s="1"/>
  <c r="S35" i="14"/>
  <c r="L19" i="1" s="1"/>
  <c r="W35" i="14"/>
  <c r="N19" i="1"/>
  <c r="Y35" i="14"/>
  <c r="O19" i="1" s="1"/>
  <c r="AC35" i="14"/>
  <c r="Q19" i="1"/>
  <c r="AE35" i="14"/>
  <c r="R19" i="1" s="1"/>
  <c r="H8" i="1"/>
  <c r="P14" i="1"/>
  <c r="H15" i="1"/>
  <c r="P18" i="1"/>
  <c r="H33" i="5"/>
  <c r="J33" i="5"/>
  <c r="AA2" i="5" s="1"/>
  <c r="G9" i="1"/>
  <c r="H9" i="1"/>
  <c r="M33" i="5"/>
  <c r="I9" i="1" s="1"/>
  <c r="X9" i="1" s="1"/>
  <c r="Q33" i="5"/>
  <c r="K9" i="1"/>
  <c r="S33" i="5"/>
  <c r="L9" i="1" s="1"/>
  <c r="W33" i="5"/>
  <c r="N9" i="1"/>
  <c r="Y33" i="5"/>
  <c r="O9" i="1" s="1"/>
  <c r="AC33" i="5"/>
  <c r="Q9" i="1"/>
  <c r="AE33" i="5"/>
  <c r="R9" i="1" s="1"/>
  <c r="H34" i="7"/>
  <c r="J34" i="7"/>
  <c r="G11" i="1" s="1"/>
  <c r="H11" i="1"/>
  <c r="M34" i="7"/>
  <c r="I11" i="1" s="1"/>
  <c r="Q34" i="7"/>
  <c r="K11" i="1" s="1"/>
  <c r="S34" i="7"/>
  <c r="L11" i="1" s="1"/>
  <c r="W34" i="7"/>
  <c r="N11" i="1"/>
  <c r="Y34" i="7"/>
  <c r="O11" i="1" s="1"/>
  <c r="AC34" i="7"/>
  <c r="Q11" i="1"/>
  <c r="AE34" i="7"/>
  <c r="R11" i="1" s="1"/>
  <c r="E17" i="1"/>
  <c r="V17" i="1" s="1"/>
  <c r="H33" i="13"/>
  <c r="F17" i="1" s="1"/>
  <c r="J33" i="13"/>
  <c r="H17" i="1"/>
  <c r="M33" i="13"/>
  <c r="I17" i="1" s="1"/>
  <c r="S33" i="13"/>
  <c r="L17" i="1"/>
  <c r="Y33" i="13"/>
  <c r="O17" i="1" s="1"/>
  <c r="P17" i="1"/>
  <c r="AC33" i="13"/>
  <c r="Q17" i="1" s="1"/>
  <c r="AE33" i="13"/>
  <c r="R17" i="1"/>
  <c r="I7" i="1"/>
  <c r="G17" i="1"/>
  <c r="G18" i="1"/>
  <c r="O7" i="1"/>
  <c r="Q6" i="1"/>
  <c r="O3" i="11" l="1"/>
  <c r="V9" i="1"/>
  <c r="V10" i="1"/>
  <c r="AA2" i="10"/>
  <c r="V20" i="1"/>
  <c r="V13" i="1"/>
  <c r="M3" i="5"/>
  <c r="AA2" i="3"/>
  <c r="K22" i="2"/>
  <c r="X13" i="1"/>
  <c r="AA2" i="13"/>
  <c r="AA2" i="14"/>
  <c r="G14" i="1"/>
  <c r="V18" i="1"/>
  <c r="X7" i="1"/>
  <c r="AA2" i="12"/>
  <c r="V14" i="1"/>
  <c r="O3" i="12"/>
  <c r="X10" i="1"/>
  <c r="AA2" i="8"/>
  <c r="X18" i="1"/>
  <c r="G12" i="1"/>
  <c r="X12" i="1" s="1"/>
  <c r="AA2" i="9"/>
  <c r="O15" i="14"/>
  <c r="O3" i="3"/>
  <c r="F6" i="1"/>
  <c r="W6" i="1" s="1"/>
  <c r="V11" i="1"/>
  <c r="F19" i="1"/>
  <c r="W19" i="1" s="1"/>
  <c r="V7" i="1"/>
  <c r="P21" i="1"/>
  <c r="O3" i="8"/>
  <c r="O3" i="15"/>
  <c r="O3" i="14"/>
  <c r="F16" i="1"/>
  <c r="W16" i="1" s="1"/>
  <c r="W14" i="1"/>
  <c r="O3" i="10"/>
  <c r="O3" i="9"/>
  <c r="O3" i="7"/>
  <c r="F11" i="1"/>
  <c r="W11" i="1" s="1"/>
  <c r="O3" i="6"/>
  <c r="F15" i="1"/>
  <c r="W15" i="1" s="1"/>
  <c r="F20" i="1"/>
  <c r="W20" i="1" s="1"/>
  <c r="K21" i="1"/>
  <c r="L21" i="1"/>
  <c r="X5" i="1"/>
  <c r="W10" i="1"/>
  <c r="X8" i="1"/>
  <c r="M21" i="1"/>
  <c r="N21" i="1"/>
  <c r="O21" i="1"/>
  <c r="W13" i="1"/>
  <c r="V5" i="1"/>
  <c r="J21" i="1"/>
  <c r="V19" i="1"/>
  <c r="X11" i="1"/>
  <c r="X14" i="1"/>
  <c r="R21" i="1"/>
  <c r="W18" i="1"/>
  <c r="X20" i="1"/>
  <c r="W5" i="1"/>
  <c r="V15" i="1"/>
  <c r="V12" i="1"/>
  <c r="W8" i="1"/>
  <c r="V16" i="1"/>
  <c r="X17" i="1"/>
  <c r="W17" i="1"/>
  <c r="X19" i="1"/>
  <c r="Q21" i="1"/>
  <c r="X15" i="1"/>
  <c r="W12" i="1"/>
  <c r="E21" i="1"/>
  <c r="V6" i="1"/>
  <c r="K3" i="2"/>
  <c r="O3" i="13"/>
  <c r="AA2" i="11"/>
  <c r="AA2" i="4"/>
  <c r="F7" i="1"/>
  <c r="W7" i="1" s="1"/>
  <c r="F9" i="1"/>
  <c r="W9" i="1" s="1"/>
  <c r="AA2" i="7"/>
  <c r="AA2" i="15"/>
  <c r="O3" i="4"/>
  <c r="G16" i="1"/>
  <c r="X16" i="1" s="1"/>
  <c r="V21" i="1" l="1"/>
  <c r="X21" i="1"/>
  <c r="V2" i="1" s="1"/>
  <c r="F21" i="1"/>
  <c r="W21" i="1"/>
  <c r="G21" i="1"/>
</calcChain>
</file>

<file path=xl/sharedStrings.xml><?xml version="1.0" encoding="utf-8"?>
<sst xmlns="http://schemas.openxmlformats.org/spreadsheetml/2006/main" count="1189" uniqueCount="490">
  <si>
    <t>折込日</t>
  </si>
  <si>
    <t>広告主</t>
  </si>
  <si>
    <t>サイズ</t>
  </si>
  <si>
    <t>取次店</t>
  </si>
  <si>
    <t>チラシ銘柄</t>
  </si>
  <si>
    <t>部数</t>
  </si>
  <si>
    <t>枚</t>
  </si>
  <si>
    <t>合計</t>
  </si>
  <si>
    <t>中　　日　　新　　聞</t>
  </si>
  <si>
    <t>枚数</t>
  </si>
  <si>
    <t>日　経</t>
  </si>
  <si>
    <t>朝　　日　　新　　聞</t>
  </si>
  <si>
    <t>毎　　日　　新　　聞</t>
  </si>
  <si>
    <t>読　　売　　新　　聞</t>
  </si>
  <si>
    <t>　千　　種　　区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</si>
  <si>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</si>
  <si>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</si>
  <si>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日経新聞</t>
    <rPh sb="0" eb="2">
      <t>ニッケイ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</si>
  <si>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</si>
  <si>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</si>
  <si>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</si>
  <si>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名　　　古　　　屋　　　市</t>
    <rPh sb="0" eb="1">
      <t>メイ</t>
    </rPh>
    <rPh sb="4" eb="5">
      <t>イニシエ</t>
    </rPh>
    <rPh sb="8" eb="9">
      <t>ヤ</t>
    </rPh>
    <rPh sb="12" eb="13">
      <t>シ</t>
    </rPh>
    <phoneticPr fontId="2"/>
  </si>
  <si>
    <t>中区</t>
    <rPh sb="0" eb="1">
      <t>ナカ</t>
    </rPh>
    <rPh sb="1" eb="2">
      <t>チクサク</t>
    </rPh>
    <phoneticPr fontId="2"/>
  </si>
  <si>
    <t>東区</t>
    <rPh sb="0" eb="1">
      <t>ヒガシ</t>
    </rPh>
    <rPh sb="1" eb="2">
      <t>メイトウク</t>
    </rPh>
    <phoneticPr fontId="2"/>
  </si>
  <si>
    <t>中村区</t>
    <rPh sb="0" eb="2">
      <t>ナカムラ</t>
    </rPh>
    <rPh sb="2" eb="3">
      <t>ショウワク</t>
    </rPh>
    <phoneticPr fontId="2"/>
  </si>
  <si>
    <t>西区</t>
    <rPh sb="0" eb="1">
      <t>ニシ</t>
    </rPh>
    <rPh sb="1" eb="2">
      <t>ミズホク</t>
    </rPh>
    <phoneticPr fontId="2"/>
  </si>
  <si>
    <t>北区</t>
    <rPh sb="0" eb="1">
      <t>キタ</t>
    </rPh>
    <rPh sb="1" eb="2">
      <t>ミナミク</t>
    </rPh>
    <phoneticPr fontId="2"/>
  </si>
  <si>
    <t>千種区</t>
    <rPh sb="0" eb="2">
      <t>チクサ</t>
    </rPh>
    <rPh sb="2" eb="3">
      <t>アツタク</t>
    </rPh>
    <phoneticPr fontId="2"/>
  </si>
  <si>
    <t>名東区</t>
    <rPh sb="0" eb="2">
      <t>メイトウ</t>
    </rPh>
    <rPh sb="2" eb="3">
      <t>ミナトク</t>
    </rPh>
    <phoneticPr fontId="2"/>
  </si>
  <si>
    <t>守山区</t>
    <rPh sb="0" eb="2">
      <t>モリヤマ</t>
    </rPh>
    <rPh sb="2" eb="3">
      <t>ナカガワク</t>
    </rPh>
    <phoneticPr fontId="2"/>
  </si>
  <si>
    <t>昭和区</t>
    <rPh sb="0" eb="2">
      <t>ショウワ</t>
    </rPh>
    <rPh sb="2" eb="3">
      <t>ナカムラク</t>
    </rPh>
    <phoneticPr fontId="2"/>
  </si>
  <si>
    <t>天白区</t>
    <rPh sb="0" eb="2">
      <t>テンパク</t>
    </rPh>
    <rPh sb="2" eb="3">
      <t>ニシク</t>
    </rPh>
    <phoneticPr fontId="2"/>
  </si>
  <si>
    <t>瑞穂区</t>
    <rPh sb="0" eb="2">
      <t>ミズホ</t>
    </rPh>
    <rPh sb="2" eb="3">
      <t>キタク</t>
    </rPh>
    <phoneticPr fontId="2"/>
  </si>
  <si>
    <t>南区</t>
    <rPh sb="0" eb="1">
      <t>ミナミ</t>
    </rPh>
    <rPh sb="1" eb="2">
      <t>ヒガシク</t>
    </rPh>
    <phoneticPr fontId="2"/>
  </si>
  <si>
    <t>緑区</t>
    <rPh sb="0" eb="1">
      <t>ミドリ</t>
    </rPh>
    <rPh sb="1" eb="2">
      <t>ナカク</t>
    </rPh>
    <phoneticPr fontId="2"/>
  </si>
  <si>
    <t>熱田区</t>
    <rPh sb="0" eb="2">
      <t>アツタ</t>
    </rPh>
    <rPh sb="2" eb="3">
      <t>モリヤマク</t>
    </rPh>
    <phoneticPr fontId="2"/>
  </si>
  <si>
    <t>港区</t>
    <rPh sb="0" eb="1">
      <t>ミナト</t>
    </rPh>
    <rPh sb="1" eb="2">
      <t>テンパクク</t>
    </rPh>
    <phoneticPr fontId="2"/>
  </si>
  <si>
    <t>中川区</t>
    <rPh sb="0" eb="2">
      <t>ナカガワ</t>
    </rPh>
    <rPh sb="2" eb="3">
      <t>ミドリク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</si>
  <si>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</si>
  <si>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</si>
  <si>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備　　考</t>
    <rPh sb="0" eb="1">
      <t>ビ</t>
    </rPh>
    <rPh sb="3" eb="4">
      <t>コウ</t>
    </rPh>
    <phoneticPr fontId="2"/>
  </si>
  <si>
    <t xml:space="preserve"> 東区全域の場合　　　　　　　　　　　　　　</t>
    <rPh sb="1" eb="3">
      <t>ヒガシク</t>
    </rPh>
    <rPh sb="3" eb="5">
      <t>ゼンイキ</t>
    </rPh>
    <rPh sb="6" eb="8">
      <t>バアイ</t>
    </rPh>
    <phoneticPr fontId="2"/>
  </si>
  <si>
    <t>中川区全域の場合</t>
    <rPh sb="0" eb="3">
      <t>ナカガワク</t>
    </rPh>
    <rPh sb="3" eb="5">
      <t>ゼンイキ</t>
    </rPh>
    <rPh sb="6" eb="8">
      <t>バアイ</t>
    </rPh>
    <phoneticPr fontId="2"/>
  </si>
  <si>
    <t>　中　　  　　区</t>
    <rPh sb="1" eb="2">
      <t>ナカ</t>
    </rPh>
    <phoneticPr fontId="2"/>
  </si>
  <si>
    <t>　東　　  　　区</t>
    <rPh sb="1" eb="2">
      <t>ヒガシ</t>
    </rPh>
    <phoneticPr fontId="2"/>
  </si>
  <si>
    <t>　中　　村　　区</t>
    <rPh sb="1" eb="2">
      <t>ナカ</t>
    </rPh>
    <rPh sb="4" eb="5">
      <t>ムラ</t>
    </rPh>
    <phoneticPr fontId="2"/>
  </si>
  <si>
    <t>　西　　  　　区</t>
    <rPh sb="1" eb="2">
      <t>ニシ</t>
    </rPh>
    <phoneticPr fontId="2"/>
  </si>
  <si>
    <t>　北　　  　　区</t>
    <rPh sb="1" eb="2">
      <t>キタ</t>
    </rPh>
    <phoneticPr fontId="2"/>
  </si>
  <si>
    <t>　名　　東　　区</t>
    <rPh sb="1" eb="2">
      <t>ナ</t>
    </rPh>
    <rPh sb="4" eb="5">
      <t>ヒガシ</t>
    </rPh>
    <phoneticPr fontId="2"/>
  </si>
  <si>
    <t>　守　　山　　区</t>
    <rPh sb="1" eb="2">
      <t>モリ</t>
    </rPh>
    <rPh sb="4" eb="5">
      <t>ヤマ</t>
    </rPh>
    <phoneticPr fontId="2"/>
  </si>
  <si>
    <t>　昭　　和　　区</t>
    <rPh sb="1" eb="2">
      <t>ショウワ</t>
    </rPh>
    <phoneticPr fontId="2"/>
  </si>
  <si>
    <t>　天　　白　　区</t>
    <rPh sb="1" eb="2">
      <t>テンパク</t>
    </rPh>
    <phoneticPr fontId="2"/>
  </si>
  <si>
    <t>　瑞　　穂　　区</t>
    <rPh sb="1" eb="2">
      <t>ミズホ</t>
    </rPh>
    <phoneticPr fontId="2"/>
  </si>
  <si>
    <t>　南　　  　　区</t>
    <rPh sb="1" eb="2">
      <t>ミナミ</t>
    </rPh>
    <phoneticPr fontId="2"/>
  </si>
  <si>
    <t>　緑　　  　　区</t>
    <rPh sb="1" eb="2">
      <t>ミドリ</t>
    </rPh>
    <phoneticPr fontId="2"/>
  </si>
  <si>
    <t>　熱　　田　　区</t>
    <rPh sb="1" eb="2">
      <t>アツタク</t>
    </rPh>
    <phoneticPr fontId="2"/>
  </si>
  <si>
    <t>　港　　  　　区</t>
    <rPh sb="1" eb="2">
      <t>ミナト</t>
    </rPh>
    <phoneticPr fontId="2"/>
  </si>
  <si>
    <t>　中　　川　　区</t>
    <rPh sb="1" eb="2">
      <t>ナカガワ</t>
    </rPh>
    <phoneticPr fontId="2"/>
  </si>
  <si>
    <t xml:space="preserve"> 海部郡大治町万場北</t>
    <rPh sb="1" eb="4">
      <t>アマグン</t>
    </rPh>
    <rPh sb="4" eb="7">
      <t>オオハルチョウ</t>
    </rPh>
    <rPh sb="7" eb="9">
      <t>マンバ</t>
    </rPh>
    <rPh sb="9" eb="10">
      <t>キタ</t>
    </rPh>
    <phoneticPr fontId="2"/>
  </si>
  <si>
    <t>中村区全域の場合</t>
    <phoneticPr fontId="2"/>
  </si>
  <si>
    <t>*1</t>
    <phoneticPr fontId="2"/>
  </si>
  <si>
    <t>千種区全域の場合</t>
    <phoneticPr fontId="2"/>
  </si>
  <si>
    <t>*1</t>
    <phoneticPr fontId="2"/>
  </si>
  <si>
    <t>*2</t>
    <phoneticPr fontId="2"/>
  </si>
  <si>
    <t xml:space="preserve">をプラス  </t>
    <phoneticPr fontId="2"/>
  </si>
  <si>
    <t xml:space="preserve"> 中区全域の場合
　　　　　　　　　　　　　　　　　　　　　　　　　　　　　　　　　　　　　　　　　　　　　　　　　　　　　　　　　　　　　　　　　　　　</t>
    <phoneticPr fontId="2"/>
  </si>
  <si>
    <t>*2</t>
    <phoneticPr fontId="2"/>
  </si>
  <si>
    <t>*3</t>
    <phoneticPr fontId="2"/>
  </si>
  <si>
    <t>*4</t>
    <phoneticPr fontId="2"/>
  </si>
  <si>
    <t>*5</t>
    <phoneticPr fontId="2"/>
  </si>
  <si>
    <t>　　</t>
    <phoneticPr fontId="2"/>
  </si>
  <si>
    <t>Ｐ</t>
    <phoneticPr fontId="2"/>
  </si>
  <si>
    <t xml:space="preserve"> 北区全域の場合
　</t>
    <phoneticPr fontId="2"/>
  </si>
  <si>
    <t>*1</t>
    <phoneticPr fontId="2"/>
  </si>
  <si>
    <t>守山区全域の場合</t>
    <phoneticPr fontId="2"/>
  </si>
  <si>
    <t>　　　　　　　　　をプラス</t>
    <phoneticPr fontId="2"/>
  </si>
  <si>
    <t>　</t>
    <phoneticPr fontId="2"/>
  </si>
  <si>
    <t>をプラス</t>
    <phoneticPr fontId="2"/>
  </si>
  <si>
    <t>天白区全域の場合</t>
    <phoneticPr fontId="2"/>
  </si>
  <si>
    <t>瑞穂区全域の場合</t>
    <phoneticPr fontId="2"/>
  </si>
  <si>
    <t>熱田区全域の場合</t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</si>
  <si>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</si>
  <si>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</si>
  <si>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</si>
  <si>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</si>
  <si>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*1 千種区 50枚含む</t>
    <rPh sb="3" eb="6">
      <t>チクサク</t>
    </rPh>
    <rPh sb="9" eb="10">
      <t>マイ</t>
    </rPh>
    <rPh sb="10" eb="11">
      <t>フク</t>
    </rPh>
    <phoneticPr fontId="2"/>
  </si>
  <si>
    <t>港区全域の場合
　</t>
    <phoneticPr fontId="2"/>
  </si>
  <si>
    <t>*１</t>
    <phoneticPr fontId="2"/>
  </si>
  <si>
    <t>名東区全域の場合</t>
    <phoneticPr fontId="2"/>
  </si>
  <si>
    <t>緑区全域の場合</t>
    <phoneticPr fontId="2"/>
  </si>
  <si>
    <t xml:space="preserve">  　　　　　  　をプラス
</t>
    <phoneticPr fontId="2"/>
  </si>
  <si>
    <t xml:space="preserve"> 尾張旭市本地ケ原</t>
    <phoneticPr fontId="2"/>
  </si>
  <si>
    <t xml:space="preserve">                 をプラス</t>
    <phoneticPr fontId="2"/>
  </si>
  <si>
    <t xml:space="preserve">   　　　　　　　　　をプラス</t>
    <phoneticPr fontId="2"/>
  </si>
  <si>
    <t>　　　　　      　　をプラス</t>
    <phoneticPr fontId="2"/>
  </si>
  <si>
    <t>　　　　　  　　　　をプラス</t>
    <phoneticPr fontId="2"/>
  </si>
  <si>
    <t>　　　  　　　　　をプラス</t>
    <phoneticPr fontId="2"/>
  </si>
  <si>
    <t>西区全域の場合</t>
    <rPh sb="0" eb="2">
      <t>ニシク</t>
    </rPh>
    <rPh sb="2" eb="4">
      <t>ゼンイキ</t>
    </rPh>
    <rPh sb="5" eb="7">
      <t>バアイ</t>
    </rPh>
    <phoneticPr fontId="2"/>
  </si>
  <si>
    <t xml:space="preserve">    　　　　　　　　をプラス</t>
    <phoneticPr fontId="2"/>
  </si>
  <si>
    <t xml:space="preserve"> 中区新栄 50枚</t>
    <rPh sb="1" eb="2">
      <t>ナカ</t>
    </rPh>
    <rPh sb="3" eb="4">
      <t>シン</t>
    </rPh>
    <rPh sb="4" eb="5">
      <t>サカエ</t>
    </rPh>
    <phoneticPr fontId="2"/>
  </si>
  <si>
    <t>　　　　　　　　　   　をプラス</t>
    <phoneticPr fontId="2"/>
  </si>
  <si>
    <t>　　　　　　　　　　</t>
    <phoneticPr fontId="2"/>
  </si>
  <si>
    <t>昭和区全域の場合</t>
    <rPh sb="0" eb="3">
      <t>ショウワク</t>
    </rPh>
    <rPh sb="3" eb="5">
      <t>ゼンイキ</t>
    </rPh>
    <rPh sb="6" eb="8">
      <t>バアイ</t>
    </rPh>
    <phoneticPr fontId="2"/>
  </si>
  <si>
    <t/>
  </si>
  <si>
    <t>浄心</t>
  </si>
  <si>
    <t>小田井</t>
  </si>
  <si>
    <t>稲生</t>
  </si>
  <si>
    <t>庄内</t>
  </si>
  <si>
    <t>江川端</t>
  </si>
  <si>
    <t>高畑</t>
  </si>
  <si>
    <t>戸田</t>
  </si>
  <si>
    <t>新栄</t>
  </si>
  <si>
    <t>N</t>
  </si>
  <si>
    <t>中部</t>
  </si>
  <si>
    <t>大須</t>
  </si>
  <si>
    <t>久屋大通</t>
  </si>
  <si>
    <t>瓦町</t>
  </si>
  <si>
    <t>NM</t>
  </si>
  <si>
    <t>上前津</t>
  </si>
  <si>
    <t>橘</t>
  </si>
  <si>
    <t>正木</t>
  </si>
  <si>
    <t>市内金山</t>
  </si>
  <si>
    <t>広小路</t>
  </si>
  <si>
    <t>中栄</t>
  </si>
  <si>
    <t>中区名城</t>
  </si>
  <si>
    <t>栄町</t>
  </si>
  <si>
    <t>名駅南・丸の内</t>
  </si>
  <si>
    <t>栄中央</t>
  </si>
  <si>
    <t>女子大小路</t>
  </si>
  <si>
    <t>飯田町</t>
  </si>
  <si>
    <t>大曽根</t>
  </si>
  <si>
    <t>赤塚</t>
  </si>
  <si>
    <t>主税町</t>
  </si>
  <si>
    <t>矢田</t>
  </si>
  <si>
    <t>葵</t>
  </si>
  <si>
    <t>布池</t>
  </si>
  <si>
    <t>高岳</t>
  </si>
  <si>
    <t>大幸</t>
  </si>
  <si>
    <t>明倫</t>
  </si>
  <si>
    <t>徳川</t>
  </si>
  <si>
    <t>大松</t>
  </si>
  <si>
    <t>東区名城</t>
  </si>
  <si>
    <t>大幸町</t>
  </si>
  <si>
    <t>駅前</t>
  </si>
  <si>
    <t>黄金</t>
  </si>
  <si>
    <t>大鳥居</t>
  </si>
  <si>
    <t>日比津</t>
  </si>
  <si>
    <t>市内諏訪</t>
  </si>
  <si>
    <t>太閤</t>
  </si>
  <si>
    <t>稲葉地</t>
  </si>
  <si>
    <t>豊国通</t>
  </si>
  <si>
    <t>烏森</t>
  </si>
  <si>
    <t>中村公園</t>
  </si>
  <si>
    <t>本陣</t>
  </si>
  <si>
    <t>駅西</t>
  </si>
  <si>
    <t>名古屋駅前</t>
  </si>
  <si>
    <t>名駅西</t>
  </si>
  <si>
    <t>鳥居西</t>
  </si>
  <si>
    <t>岩塚</t>
  </si>
  <si>
    <t>榎</t>
  </si>
  <si>
    <t>栄生</t>
  </si>
  <si>
    <t>東枇杷島</t>
  </si>
  <si>
    <t>名西</t>
  </si>
  <si>
    <t>又穂</t>
  </si>
  <si>
    <t>上名古屋</t>
  </si>
  <si>
    <t>浅間町</t>
  </si>
  <si>
    <t>中小田井</t>
  </si>
  <si>
    <t>大野木</t>
  </si>
  <si>
    <t>比良</t>
  </si>
  <si>
    <t>山田</t>
  </si>
  <si>
    <t>平田</t>
  </si>
  <si>
    <t>光城</t>
  </si>
  <si>
    <t>城北</t>
  </si>
  <si>
    <t>城見通</t>
  </si>
  <si>
    <t>志賀</t>
  </si>
  <si>
    <t>北陵</t>
  </si>
  <si>
    <t>お福</t>
  </si>
  <si>
    <t>上飯田</t>
  </si>
  <si>
    <t>若葉通</t>
  </si>
  <si>
    <t>市内飯田</t>
  </si>
  <si>
    <t>金城</t>
  </si>
  <si>
    <t>杉村</t>
  </si>
  <si>
    <t>味鋺</t>
  </si>
  <si>
    <t>市内楠</t>
  </si>
  <si>
    <t>如意</t>
  </si>
  <si>
    <t>喜惣治</t>
  </si>
  <si>
    <t>黒川東</t>
  </si>
  <si>
    <t>萩野通</t>
  </si>
  <si>
    <t>平安通</t>
  </si>
  <si>
    <t>古井ノ坂</t>
  </si>
  <si>
    <t>今池</t>
  </si>
  <si>
    <t>内山</t>
  </si>
  <si>
    <t>萱場</t>
  </si>
  <si>
    <t>天満</t>
  </si>
  <si>
    <t>東山</t>
  </si>
  <si>
    <t>覚王山</t>
  </si>
  <si>
    <t>自由ヶ丘</t>
  </si>
  <si>
    <t>千種星ヶ丘</t>
  </si>
  <si>
    <t>汁谷</t>
  </si>
  <si>
    <t>今池覚王山</t>
  </si>
  <si>
    <t>東山公園</t>
  </si>
  <si>
    <t>千種南</t>
  </si>
  <si>
    <t>名東星ヶ丘</t>
  </si>
  <si>
    <t>千種高校前</t>
  </si>
  <si>
    <t>虹ヶ丘</t>
  </si>
  <si>
    <t>高針</t>
  </si>
  <si>
    <t>梅森</t>
  </si>
  <si>
    <t>極楽</t>
  </si>
  <si>
    <t>上社南</t>
  </si>
  <si>
    <t>上社</t>
  </si>
  <si>
    <t>本郷</t>
  </si>
  <si>
    <t>藤が丘</t>
  </si>
  <si>
    <t>猪子石台</t>
  </si>
  <si>
    <t>平和が丘</t>
  </si>
  <si>
    <t>猪子石</t>
  </si>
  <si>
    <t>森孝</t>
  </si>
  <si>
    <t>名東本通</t>
  </si>
  <si>
    <t>星ヶ丘</t>
  </si>
  <si>
    <t>猪高</t>
  </si>
  <si>
    <t>大森</t>
  </si>
  <si>
    <t>小幡</t>
  </si>
  <si>
    <t>喜多山</t>
  </si>
  <si>
    <t>志段味</t>
  </si>
  <si>
    <t>志段味西部</t>
  </si>
  <si>
    <t>瀬古</t>
  </si>
  <si>
    <t>守山南部</t>
  </si>
  <si>
    <t>大永寺</t>
  </si>
  <si>
    <t>守山西部</t>
  </si>
  <si>
    <t>小幡北部</t>
  </si>
  <si>
    <t>小幡南部</t>
  </si>
  <si>
    <t>守山東部</t>
  </si>
  <si>
    <t>新守山</t>
  </si>
  <si>
    <t>阿由知</t>
  </si>
  <si>
    <t>円上</t>
  </si>
  <si>
    <t>桜山</t>
  </si>
  <si>
    <t>鶴舞</t>
  </si>
  <si>
    <t>御器所</t>
  </si>
  <si>
    <t>川名</t>
  </si>
  <si>
    <t>山手通</t>
  </si>
  <si>
    <t>滝子</t>
  </si>
  <si>
    <t>川原通</t>
  </si>
  <si>
    <t>昭和</t>
  </si>
  <si>
    <t>川原通東</t>
  </si>
  <si>
    <t>千代田</t>
  </si>
  <si>
    <t>八事</t>
  </si>
  <si>
    <t>平針団地</t>
  </si>
  <si>
    <t>平針</t>
  </si>
  <si>
    <t>植田</t>
  </si>
  <si>
    <t>島田</t>
  </si>
  <si>
    <t>野並</t>
  </si>
  <si>
    <t>黒石</t>
  </si>
  <si>
    <t>一ツ山</t>
  </si>
  <si>
    <t>天白相生</t>
  </si>
  <si>
    <t>梅が丘</t>
  </si>
  <si>
    <t>天白</t>
  </si>
  <si>
    <t>原</t>
  </si>
  <si>
    <t>鳴子</t>
  </si>
  <si>
    <t>植田東</t>
  </si>
  <si>
    <t>井戸田</t>
  </si>
  <si>
    <t>瑞穂</t>
  </si>
  <si>
    <t>雁道</t>
  </si>
  <si>
    <t>昭和高校前</t>
  </si>
  <si>
    <t>汐路</t>
  </si>
  <si>
    <t>石川橋</t>
  </si>
  <si>
    <t>中根</t>
  </si>
  <si>
    <t>市内弥富</t>
  </si>
  <si>
    <t>弥富通</t>
  </si>
  <si>
    <t>田辺通</t>
  </si>
  <si>
    <t>滝川</t>
  </si>
  <si>
    <t>豊岡通</t>
  </si>
  <si>
    <t>柴田</t>
  </si>
  <si>
    <t>星崎</t>
  </si>
  <si>
    <t>鳴尾</t>
  </si>
  <si>
    <t>道徳</t>
  </si>
  <si>
    <t>明治</t>
  </si>
  <si>
    <t>市内豊田</t>
  </si>
  <si>
    <t>南陽通</t>
  </si>
  <si>
    <t>大江</t>
  </si>
  <si>
    <t>笠寺</t>
  </si>
  <si>
    <t>さくら</t>
  </si>
  <si>
    <t>呼続</t>
  </si>
  <si>
    <t>大磯</t>
  </si>
  <si>
    <t>桜田</t>
  </si>
  <si>
    <t>ゆたか</t>
  </si>
  <si>
    <t>明豊</t>
  </si>
  <si>
    <t>北頭</t>
  </si>
  <si>
    <t>なるみ砦</t>
  </si>
  <si>
    <t>鳴海</t>
  </si>
  <si>
    <t>大高</t>
  </si>
  <si>
    <t>大高南</t>
  </si>
  <si>
    <t>平手</t>
  </si>
  <si>
    <t>滝の水</t>
  </si>
  <si>
    <t>みどり台</t>
  </si>
  <si>
    <t>左京山</t>
  </si>
  <si>
    <t>有松</t>
  </si>
  <si>
    <t>有松南</t>
  </si>
  <si>
    <t>鳴海住宅</t>
  </si>
  <si>
    <t>競馬場前</t>
  </si>
  <si>
    <t>神ノ倉</t>
  </si>
  <si>
    <t>神ノ倉東部</t>
  </si>
  <si>
    <t>みどり桃山</t>
  </si>
  <si>
    <t>みどり徳重</t>
  </si>
  <si>
    <t>鳴海大清水</t>
  </si>
  <si>
    <t>桶狭間</t>
  </si>
  <si>
    <t>みどり篭山</t>
  </si>
  <si>
    <t>緑中央</t>
  </si>
  <si>
    <t>神の倉</t>
  </si>
  <si>
    <t>緑南部</t>
  </si>
  <si>
    <t>沢上</t>
  </si>
  <si>
    <t>熱田</t>
  </si>
  <si>
    <t>日比野</t>
  </si>
  <si>
    <t>船方</t>
  </si>
  <si>
    <t>六番町</t>
  </si>
  <si>
    <t>神宮</t>
  </si>
  <si>
    <t>千年</t>
  </si>
  <si>
    <t>金山</t>
  </si>
  <si>
    <t>名港</t>
  </si>
  <si>
    <t>東海橋</t>
  </si>
  <si>
    <t>小碓</t>
  </si>
  <si>
    <t>稲永</t>
  </si>
  <si>
    <t>港西</t>
  </si>
  <si>
    <t>明徳</t>
  </si>
  <si>
    <t>当知</t>
  </si>
  <si>
    <t>市内南陽</t>
  </si>
  <si>
    <t>南陽西部</t>
  </si>
  <si>
    <t>惟信</t>
  </si>
  <si>
    <t>大手</t>
  </si>
  <si>
    <t>港北</t>
  </si>
  <si>
    <t>南陽</t>
  </si>
  <si>
    <t>昭和橋</t>
  </si>
  <si>
    <t>五女子</t>
  </si>
  <si>
    <t>八熊</t>
  </si>
  <si>
    <t>篠原</t>
  </si>
  <si>
    <t>八幡</t>
  </si>
  <si>
    <t>太平通</t>
  </si>
  <si>
    <t>中川常磐</t>
  </si>
  <si>
    <t>東起</t>
  </si>
  <si>
    <t>正色</t>
  </si>
  <si>
    <t>野田</t>
  </si>
  <si>
    <t>荒子</t>
  </si>
  <si>
    <t>高杉</t>
  </si>
  <si>
    <t>中郷</t>
  </si>
  <si>
    <t>春田</t>
  </si>
  <si>
    <t>豊治</t>
  </si>
  <si>
    <t>とみた吉津</t>
  </si>
  <si>
    <t>万場</t>
  </si>
  <si>
    <t>十番町</t>
  </si>
  <si>
    <t>富田</t>
  </si>
  <si>
    <t>*2</t>
  </si>
  <si>
    <t>高　   　　針</t>
    <rPh sb="0" eb="1">
      <t>タカ</t>
    </rPh>
    <rPh sb="7" eb="8">
      <t>バリ</t>
    </rPh>
    <phoneticPr fontId="2"/>
  </si>
  <si>
    <t>*1</t>
  </si>
  <si>
    <t>*3</t>
  </si>
  <si>
    <t>*4</t>
  </si>
  <si>
    <t>大高</t>
    <phoneticPr fontId="2"/>
  </si>
  <si>
    <t xml:space="preserve">                   をプラス</t>
    <phoneticPr fontId="2"/>
  </si>
  <si>
    <t>NM</t>
    <phoneticPr fontId="2"/>
  </si>
  <si>
    <t>4　店</t>
  </si>
  <si>
    <t>大須</t>
    <rPh sb="0" eb="2">
      <t>オオス</t>
    </rPh>
    <phoneticPr fontId="2"/>
  </si>
  <si>
    <t>新栄</t>
    <rPh sb="0" eb="1">
      <t>シン</t>
    </rPh>
    <rPh sb="1" eb="2">
      <t>サカエ</t>
    </rPh>
    <phoneticPr fontId="2"/>
  </si>
  <si>
    <t>5　店</t>
    <phoneticPr fontId="2"/>
  </si>
  <si>
    <t>名駅</t>
    <rPh sb="0" eb="1">
      <t>メイ</t>
    </rPh>
    <phoneticPr fontId="2"/>
  </si>
  <si>
    <t>中村常盤</t>
    <rPh sb="0" eb="2">
      <t>ナカムラ</t>
    </rPh>
    <rPh sb="2" eb="4">
      <t>トキワ</t>
    </rPh>
    <phoneticPr fontId="2"/>
  </si>
  <si>
    <t>浄心</t>
    <phoneticPr fontId="2"/>
  </si>
  <si>
    <t>城西</t>
    <rPh sb="0" eb="2">
      <t>ジョウサイ</t>
    </rPh>
    <phoneticPr fontId="2"/>
  </si>
  <si>
    <t>小田井</t>
    <phoneticPr fontId="2"/>
  </si>
  <si>
    <t>平田橋</t>
    <rPh sb="0" eb="2">
      <t>ヒラタ</t>
    </rPh>
    <rPh sb="2" eb="3">
      <t>バシ</t>
    </rPh>
    <phoneticPr fontId="2"/>
  </si>
  <si>
    <t>丸山</t>
    <rPh sb="0" eb="2">
      <t>マルヤマ</t>
    </rPh>
    <phoneticPr fontId="2"/>
  </si>
  <si>
    <t>千種北</t>
    <rPh sb="2" eb="3">
      <t>キタ</t>
    </rPh>
    <phoneticPr fontId="2"/>
  </si>
  <si>
    <t>千種西</t>
    <rPh sb="0" eb="2">
      <t>チクサ</t>
    </rPh>
    <rPh sb="2" eb="3">
      <t>ニシ</t>
    </rPh>
    <phoneticPr fontId="2"/>
  </si>
  <si>
    <t>南天白</t>
    <rPh sb="0" eb="1">
      <t>ミナミ</t>
    </rPh>
    <rPh sb="1" eb="3">
      <t>テンパク</t>
    </rPh>
    <phoneticPr fontId="2"/>
  </si>
  <si>
    <t>６　店</t>
    <rPh sb="2" eb="3">
      <t>テン</t>
    </rPh>
    <phoneticPr fontId="2"/>
  </si>
  <si>
    <t>植田北部</t>
    <rPh sb="0" eb="2">
      <t>ウエダ</t>
    </rPh>
    <rPh sb="2" eb="4">
      <t>ホクブ</t>
    </rPh>
    <phoneticPr fontId="2"/>
  </si>
  <si>
    <t>2　店</t>
    <rPh sb="2" eb="3">
      <t>ミセ</t>
    </rPh>
    <phoneticPr fontId="2"/>
  </si>
  <si>
    <t>４　店</t>
    <rPh sb="2" eb="3">
      <t>テン</t>
    </rPh>
    <phoneticPr fontId="2"/>
  </si>
  <si>
    <t>御器所</t>
    <rPh sb="0" eb="3">
      <t>ゴキソ</t>
    </rPh>
    <phoneticPr fontId="2"/>
  </si>
  <si>
    <t>堀田</t>
    <phoneticPr fontId="2"/>
  </si>
  <si>
    <t>3　店</t>
    <rPh sb="2" eb="3">
      <t>テン</t>
    </rPh>
    <phoneticPr fontId="2"/>
  </si>
  <si>
    <t>*3</t>
    <phoneticPr fontId="2"/>
  </si>
  <si>
    <t xml:space="preserve"> 緑区神ノ倉東部 150枚</t>
    <rPh sb="1" eb="3">
      <t>ミドリク</t>
    </rPh>
    <rPh sb="3" eb="4">
      <t>カミ</t>
    </rPh>
    <rPh sb="5" eb="6">
      <t>クラ</t>
    </rPh>
    <rPh sb="6" eb="8">
      <t>トウブ</t>
    </rPh>
    <rPh sb="12" eb="13">
      <t>マイ</t>
    </rPh>
    <phoneticPr fontId="2"/>
  </si>
  <si>
    <t>*1 天白区 150枚含む</t>
    <phoneticPr fontId="2"/>
  </si>
  <si>
    <t>3　店</t>
    <phoneticPr fontId="2"/>
  </si>
  <si>
    <t>16　店</t>
    <rPh sb="3" eb="4">
      <t>テン</t>
    </rPh>
    <phoneticPr fontId="2"/>
  </si>
  <si>
    <t>NＡM</t>
    <phoneticPr fontId="2"/>
  </si>
  <si>
    <t>名東藤ケ丘</t>
    <rPh sb="0" eb="2">
      <t>メイトウ</t>
    </rPh>
    <rPh sb="2" eb="3">
      <t>フジ</t>
    </rPh>
    <rPh sb="4" eb="5">
      <t>オカ</t>
    </rPh>
    <phoneticPr fontId="2"/>
  </si>
  <si>
    <t>5　店</t>
    <rPh sb="2" eb="3">
      <t>テン</t>
    </rPh>
    <phoneticPr fontId="2"/>
  </si>
  <si>
    <t>*3 清須市 200枚含む</t>
    <phoneticPr fontId="2"/>
  </si>
  <si>
    <t>*1 北区 250枚含む</t>
    <rPh sb="3" eb="4">
      <t>キタ</t>
    </rPh>
    <rPh sb="4" eb="5">
      <t>ク</t>
    </rPh>
    <rPh sb="9" eb="10">
      <t>マイ</t>
    </rPh>
    <rPh sb="10" eb="11">
      <t>フク</t>
    </rPh>
    <phoneticPr fontId="2"/>
  </si>
  <si>
    <t>*2 瑞穂区 400枚含む</t>
    <phoneticPr fontId="2"/>
  </si>
  <si>
    <t xml:space="preserve"> 昭和区桜山 400枚　　
</t>
    <rPh sb="1" eb="4">
      <t>ショウワク</t>
    </rPh>
    <rPh sb="4" eb="6">
      <t>サクラヤマ</t>
    </rPh>
    <phoneticPr fontId="2"/>
  </si>
  <si>
    <t>*2 北区 50枚含む
　</t>
    <rPh sb="3" eb="4">
      <t>キタ</t>
    </rPh>
    <rPh sb="9" eb="10">
      <t>フク</t>
    </rPh>
    <phoneticPr fontId="2"/>
  </si>
  <si>
    <t xml:space="preserve"> 天白区植田北部 250枚
</t>
    <rPh sb="4" eb="6">
      <t>ウエダ</t>
    </rPh>
    <rPh sb="6" eb="8">
      <t>ホクブ</t>
    </rPh>
    <phoneticPr fontId="2"/>
  </si>
  <si>
    <t>*2 長久手市 300枚含む</t>
    <rPh sb="3" eb="6">
      <t>ナガクテ</t>
    </rPh>
    <rPh sb="6" eb="7">
      <t>シ</t>
    </rPh>
    <rPh sb="11" eb="12">
      <t>マイ</t>
    </rPh>
    <rPh sb="12" eb="13">
      <t>フク</t>
    </rPh>
    <phoneticPr fontId="2"/>
  </si>
  <si>
    <t xml:space="preserve">*1 名東区 250枚含む
</t>
    <rPh sb="11" eb="12">
      <t>フク</t>
    </rPh>
    <phoneticPr fontId="2"/>
  </si>
  <si>
    <t>200枚をプラス</t>
    <rPh sb="3" eb="4">
      <t>マイ</t>
    </rPh>
    <phoneticPr fontId="2"/>
  </si>
  <si>
    <t>NS</t>
    <phoneticPr fontId="2"/>
  </si>
  <si>
    <t>NS</t>
    <phoneticPr fontId="2"/>
  </si>
  <si>
    <t>NMS</t>
    <phoneticPr fontId="2"/>
  </si>
  <si>
    <t>NMS</t>
    <phoneticPr fontId="2"/>
  </si>
  <si>
    <t>新守山</t>
    <rPh sb="0" eb="3">
      <t>シンモリヤマ</t>
    </rPh>
    <phoneticPr fontId="2"/>
  </si>
  <si>
    <t>NＡMＳ</t>
    <phoneticPr fontId="2"/>
  </si>
  <si>
    <t>大須･水主町</t>
    <rPh sb="0" eb="2">
      <t>オオス</t>
    </rPh>
    <phoneticPr fontId="2"/>
  </si>
  <si>
    <t>庄内通</t>
    <rPh sb="2" eb="3">
      <t>ツウ</t>
    </rPh>
    <phoneticPr fontId="2"/>
  </si>
  <si>
    <t>NMS</t>
  </si>
  <si>
    <t>NS</t>
  </si>
  <si>
    <t>1４　店</t>
    <rPh sb="3" eb="4">
      <t>ミセ</t>
    </rPh>
    <phoneticPr fontId="2"/>
  </si>
  <si>
    <t>３　店</t>
    <rPh sb="2" eb="3">
      <t>テン</t>
    </rPh>
    <phoneticPr fontId="2"/>
  </si>
  <si>
    <t>N</t>
    <phoneticPr fontId="2"/>
  </si>
  <si>
    <t>NM</t>
    <phoneticPr fontId="2"/>
  </si>
  <si>
    <t>NAMS</t>
    <phoneticPr fontId="2"/>
  </si>
  <si>
    <t>２　店</t>
    <rPh sb="2" eb="3">
      <t>テン</t>
    </rPh>
    <phoneticPr fontId="2"/>
  </si>
  <si>
    <t>矢田</t>
    <rPh sb="0" eb="2">
      <t>ヤタ</t>
    </rPh>
    <phoneticPr fontId="2"/>
  </si>
  <si>
    <t>*1 日進市 300枚含む</t>
    <phoneticPr fontId="2"/>
  </si>
  <si>
    <t>市内桜</t>
    <phoneticPr fontId="2"/>
  </si>
  <si>
    <t>丸山</t>
  </si>
  <si>
    <t>*2 緑区 800枚含む</t>
    <rPh sb="10" eb="11">
      <t>フク</t>
    </rPh>
    <phoneticPr fontId="2"/>
  </si>
  <si>
    <t xml:space="preserve"> 天白区黒石 800枚</t>
    <phoneticPr fontId="2"/>
  </si>
  <si>
    <t>*1</t>
    <phoneticPr fontId="2"/>
  </si>
  <si>
    <t>*3 蟹江町 50枚含む</t>
    <rPh sb="3" eb="6">
      <t>カニエチョウ</t>
    </rPh>
    <rPh sb="9" eb="10">
      <t>マイ</t>
    </rPh>
    <rPh sb="10" eb="11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</si>
  <si>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店</t>
    </r>
    <rPh sb="3" eb="4">
      <t>テン</t>
    </rPh>
    <phoneticPr fontId="2"/>
  </si>
  <si>
    <t>柳原・主税町</t>
    <rPh sb="0" eb="2">
      <t>ヤナギハラ</t>
    </rPh>
    <rPh sb="3" eb="6">
      <t>シュゼイマチ</t>
    </rPh>
    <phoneticPr fontId="2"/>
  </si>
  <si>
    <t>11　店</t>
    <rPh sb="3" eb="4">
      <t>テン</t>
    </rPh>
    <phoneticPr fontId="2"/>
  </si>
  <si>
    <t>大手</t>
    <phoneticPr fontId="2"/>
  </si>
  <si>
    <t xml:space="preserve"> 東区高岳 50枚　</t>
    <rPh sb="3" eb="5">
      <t>タカオカ</t>
    </rPh>
    <phoneticPr fontId="2"/>
  </si>
  <si>
    <t>*5 中区 50枚含む
　</t>
    <rPh sb="3" eb="4">
      <t>ナカ</t>
    </rPh>
    <rPh sb="9" eb="10">
      <t>フク</t>
    </rPh>
    <phoneticPr fontId="2"/>
  </si>
  <si>
    <t xml:space="preserve">  東区赤塚 50枚</t>
    <rPh sb="2" eb="4">
      <t>ヒガシク</t>
    </rPh>
    <rPh sb="4" eb="6">
      <t>アカツカ</t>
    </rPh>
    <rPh sb="9" eb="10">
      <t>マイ</t>
    </rPh>
    <phoneticPr fontId="2"/>
  </si>
  <si>
    <t xml:space="preserve">  西区上名古屋 250枚</t>
    <rPh sb="2" eb="4">
      <t>ニシク</t>
    </rPh>
    <rPh sb="4" eb="8">
      <t>カミナゴヤ</t>
    </rPh>
    <rPh sb="12" eb="13">
      <t>マイ</t>
    </rPh>
    <phoneticPr fontId="2"/>
  </si>
  <si>
    <t xml:space="preserve">           　　　 をプラス</t>
    <phoneticPr fontId="2"/>
  </si>
  <si>
    <t xml:space="preserve"> 中川区豊治 200枚</t>
    <rPh sb="1" eb="4">
      <t>ナカガワク</t>
    </rPh>
    <rPh sb="4" eb="6">
      <t>トヨハル</t>
    </rPh>
    <rPh sb="10" eb="11">
      <t>マイ</t>
    </rPh>
    <phoneticPr fontId="2"/>
  </si>
  <si>
    <t>*4 港区 200枚含む</t>
    <rPh sb="3" eb="5">
      <t>ミナトク</t>
    </rPh>
    <rPh sb="9" eb="10">
      <t>マイ</t>
    </rPh>
    <rPh sb="10" eb="11">
      <t>フク</t>
    </rPh>
    <phoneticPr fontId="2"/>
  </si>
  <si>
    <t>1　店</t>
    <rPh sb="2" eb="3">
      <t>テン</t>
    </rPh>
    <phoneticPr fontId="2"/>
  </si>
  <si>
    <t>*2 東区 1,550枚含む</t>
    <rPh sb="3" eb="4">
      <t>ヒガシ</t>
    </rPh>
    <rPh sb="11" eb="12">
      <t>マイ</t>
    </rPh>
    <rPh sb="12" eb="13">
      <t>フク</t>
    </rPh>
    <phoneticPr fontId="2"/>
  </si>
  <si>
    <t xml:space="preserve"> 中区久屋大通 1,550枚</t>
    <rPh sb="3" eb="4">
      <t>ヒサ</t>
    </rPh>
    <rPh sb="4" eb="5">
      <t>ヤ</t>
    </rPh>
    <rPh sb="5" eb="7">
      <t>ダイツウ</t>
    </rPh>
    <phoneticPr fontId="2"/>
  </si>
  <si>
    <t xml:space="preserve"> 昭和区阿由知 200枚</t>
    <rPh sb="1" eb="3">
      <t>ショウワ</t>
    </rPh>
    <rPh sb="3" eb="4">
      <t>ク</t>
    </rPh>
    <rPh sb="4" eb="5">
      <t>ア</t>
    </rPh>
    <rPh sb="5" eb="6">
      <t>ユ</t>
    </rPh>
    <rPh sb="6" eb="7">
      <t>チ</t>
    </rPh>
    <phoneticPr fontId="2"/>
  </si>
  <si>
    <t xml:space="preserve">  尾張旭市瑞鳳50枚</t>
    <rPh sb="2" eb="6">
      <t>オワリアサヒシ</t>
    </rPh>
    <rPh sb="6" eb="7">
      <t>ズイ</t>
    </rPh>
    <rPh sb="7" eb="8">
      <t>ホウ</t>
    </rPh>
    <rPh sb="10" eb="11">
      <t>マイ</t>
    </rPh>
    <phoneticPr fontId="2"/>
  </si>
  <si>
    <t>*1 千種区 200枚含む</t>
    <rPh sb="3" eb="5">
      <t>チクサ</t>
    </rPh>
    <phoneticPr fontId="2"/>
  </si>
  <si>
    <t>*4 天白区 300枚含む</t>
    <rPh sb="3" eb="5">
      <t>テンパク</t>
    </rPh>
    <phoneticPr fontId="2"/>
  </si>
  <si>
    <t xml:space="preserve"> 昭和区山手通 300枚</t>
    <phoneticPr fontId="2"/>
  </si>
  <si>
    <t>*1 熱田区 300枚含む</t>
    <phoneticPr fontId="2"/>
  </si>
  <si>
    <t>*2 港区 750枚含む</t>
    <phoneticPr fontId="2"/>
  </si>
  <si>
    <t xml:space="preserve"> 南区明治 300枚
　　　　　　　　</t>
    <phoneticPr fontId="2"/>
  </si>
  <si>
    <t>9　店</t>
    <rPh sb="2" eb="3">
      <t>テン</t>
    </rPh>
    <phoneticPr fontId="2"/>
  </si>
  <si>
    <t>千音寺</t>
    <phoneticPr fontId="2"/>
  </si>
  <si>
    <t>高田</t>
    <rPh sb="0" eb="2">
      <t>タカダ</t>
    </rPh>
    <phoneticPr fontId="2"/>
  </si>
  <si>
    <r>
      <t>1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</si>
  <si>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r>
      <t>2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</si>
  <si>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t>5　店</t>
    <rPh sb="2" eb="3">
      <t>テン</t>
    </rPh>
    <phoneticPr fontId="2"/>
  </si>
  <si>
    <t>1３　店</t>
    <rPh sb="3" eb="4">
      <t>テン</t>
    </rPh>
    <phoneticPr fontId="2"/>
  </si>
  <si>
    <t xml:space="preserve"> 南区南陽通 750枚</t>
    <rPh sb="3" eb="6">
      <t>ナンヨ</t>
    </rPh>
    <phoneticPr fontId="2"/>
  </si>
  <si>
    <t>8　店</t>
    <rPh sb="2" eb="3">
      <t>テン</t>
    </rPh>
    <phoneticPr fontId="2"/>
  </si>
  <si>
    <t xml:space="preserve"> 東区葵 250枚　</t>
    <phoneticPr fontId="2"/>
  </si>
  <si>
    <t xml:space="preserve"> 中村区名駅 1,700枚　</t>
    <rPh sb="1" eb="4">
      <t>ナカムラク</t>
    </rPh>
    <rPh sb="4" eb="6">
      <t>メイエキ</t>
    </rPh>
    <rPh sb="12" eb="13">
      <t>マイ</t>
    </rPh>
    <phoneticPr fontId="2"/>
  </si>
  <si>
    <t>*4 中区 250枚含む
　</t>
    <rPh sb="3" eb="4">
      <t>ナカ</t>
    </rPh>
    <rPh sb="10" eb="11">
      <t>フク</t>
    </rPh>
    <phoneticPr fontId="2"/>
  </si>
  <si>
    <t>　  中区 1,700枚含む</t>
    <rPh sb="3" eb="4">
      <t>ナカ</t>
    </rPh>
    <rPh sb="4" eb="5">
      <t>ク</t>
    </rPh>
    <rPh sb="11" eb="12">
      <t>マイ</t>
    </rPh>
    <rPh sb="12" eb="13">
      <t>フク</t>
    </rPh>
    <phoneticPr fontId="2"/>
  </si>
  <si>
    <t xml:space="preserve"> 名東区平和が丘 450枚</t>
    <rPh sb="4" eb="6">
      <t>ヘイワ</t>
    </rPh>
    <rPh sb="7" eb="8">
      <t>オカ</t>
    </rPh>
    <phoneticPr fontId="2"/>
  </si>
  <si>
    <t>*3 千種区 450枚含む</t>
    <rPh sb="3" eb="6">
      <t>チクサク</t>
    </rPh>
    <rPh sb="10" eb="11">
      <t>マイ</t>
    </rPh>
    <rPh sb="11" eb="12">
      <t>フク</t>
    </rPh>
    <phoneticPr fontId="2"/>
  </si>
  <si>
    <t>*1 尾張旭市 1,650枚
                   　含む　</t>
    <rPh sb="35" eb="36">
      <t>フク</t>
    </rPh>
    <phoneticPr fontId="2"/>
  </si>
  <si>
    <t xml:space="preserve"> 瑞穂区雁道 100枚</t>
    <rPh sb="1" eb="4">
      <t>ミズホク</t>
    </rPh>
    <rPh sb="5" eb="6">
      <t>ミチ</t>
    </rPh>
    <rPh sb="10" eb="11">
      <t>マイ</t>
    </rPh>
    <phoneticPr fontId="2"/>
  </si>
  <si>
    <t>*3 日進市 500枚含む</t>
    <rPh sb="3" eb="6">
      <t>ニッシンシ</t>
    </rPh>
    <rPh sb="11" eb="12">
      <t>フク</t>
    </rPh>
    <phoneticPr fontId="2"/>
  </si>
  <si>
    <t>*1 昭和区 100枚含む</t>
    <rPh sb="3" eb="6">
      <t>ショウワク</t>
    </rPh>
    <rPh sb="10" eb="11">
      <t>マイ</t>
    </rPh>
    <rPh sb="11" eb="12">
      <t>フク</t>
    </rPh>
    <phoneticPr fontId="2"/>
  </si>
  <si>
    <t xml:space="preserve"> 港区千年 950枚
　</t>
    <phoneticPr fontId="2"/>
  </si>
  <si>
    <t xml:space="preserve"> 中川区昭和橋 500枚  </t>
    <rPh sb="4" eb="7">
      <t>ショウワバシ</t>
    </rPh>
    <phoneticPr fontId="2"/>
  </si>
  <si>
    <t>*1 熱田区 950枚含む</t>
    <rPh sb="11" eb="12">
      <t>フク</t>
    </rPh>
    <phoneticPr fontId="2"/>
  </si>
  <si>
    <t>20　店</t>
    <rPh sb="3" eb="4">
      <t>ミセ</t>
    </rPh>
    <phoneticPr fontId="2"/>
  </si>
  <si>
    <t>*1 港区 500枚含む</t>
    <rPh sb="3" eb="4">
      <t>ミナト</t>
    </rPh>
    <rPh sb="4" eb="5">
      <t>ク</t>
    </rPh>
    <rPh sb="9" eb="10">
      <t>マイ</t>
    </rPh>
    <rPh sb="10" eb="11">
      <t>フク</t>
    </rPh>
    <phoneticPr fontId="2"/>
  </si>
  <si>
    <t>14　店</t>
    <rPh sb="3" eb="4">
      <t>テン</t>
    </rPh>
    <phoneticPr fontId="2"/>
  </si>
  <si>
    <t>8　店</t>
    <rPh sb="2" eb="3">
      <t>ミセ</t>
    </rPh>
    <phoneticPr fontId="2"/>
  </si>
  <si>
    <t xml:space="preserve"> 西区浅間町 600枚　</t>
    <rPh sb="1" eb="3">
      <t>ニシク</t>
    </rPh>
    <rPh sb="3" eb="6">
      <t>センゲンチョウ</t>
    </rPh>
    <phoneticPr fontId="2"/>
  </si>
  <si>
    <t>泉・栄</t>
    <rPh sb="2" eb="3">
      <t>サカエ</t>
    </rPh>
    <phoneticPr fontId="2"/>
  </si>
  <si>
    <t xml:space="preserve"> 北区杉村550枚</t>
    <rPh sb="1" eb="2">
      <t>キタ</t>
    </rPh>
    <rPh sb="3" eb="5">
      <t>スギムラ</t>
    </rPh>
    <phoneticPr fontId="2"/>
  </si>
  <si>
    <t xml:space="preserve"> 北区柳原･主税町300枚</t>
    <rPh sb="1" eb="2">
      <t>キタ</t>
    </rPh>
    <rPh sb="3" eb="5">
      <t>ヤナギハラ</t>
    </rPh>
    <rPh sb="6" eb="8">
      <t>シュゼイ</t>
    </rPh>
    <rPh sb="8" eb="9">
      <t>マチ</t>
    </rPh>
    <phoneticPr fontId="2"/>
  </si>
  <si>
    <t>*1 北区 700枚含む</t>
    <phoneticPr fontId="2"/>
  </si>
  <si>
    <t xml:space="preserve"> 中川区野田 500枚</t>
    <phoneticPr fontId="2"/>
  </si>
  <si>
    <t>*1 西区 800枚含む</t>
    <rPh sb="3" eb="5">
      <t>ニシク</t>
    </rPh>
    <rPh sb="9" eb="10">
      <t>マイ</t>
    </rPh>
    <rPh sb="10" eb="11">
      <t>フク</t>
    </rPh>
    <phoneticPr fontId="2"/>
  </si>
  <si>
    <t xml:space="preserve"> 中村区名駅 800枚</t>
    <rPh sb="1" eb="4">
      <t>ナカムラク</t>
    </rPh>
    <rPh sb="4" eb="5">
      <t>メイ</t>
    </rPh>
    <rPh sb="5" eb="6">
      <t>エキ</t>
    </rPh>
    <rPh sb="10" eb="11">
      <t>マイ</t>
    </rPh>
    <phoneticPr fontId="2"/>
  </si>
  <si>
    <t>*2 中区 600枚含む</t>
    <rPh sb="3" eb="5">
      <t>ナカク</t>
    </rPh>
    <phoneticPr fontId="2"/>
  </si>
  <si>
    <t xml:space="preserve">  東区大曽根 700枚
　</t>
    <phoneticPr fontId="2"/>
  </si>
  <si>
    <t xml:space="preserve">  守山区瀬古 100枚
　　　　　　　　　</t>
    <rPh sb="5" eb="7">
      <t>セコ</t>
    </rPh>
    <phoneticPr fontId="2"/>
  </si>
  <si>
    <t>*1 東区550枚含む</t>
    <rPh sb="3" eb="5">
      <t>ヒガシク</t>
    </rPh>
    <rPh sb="9" eb="10">
      <t>フク</t>
    </rPh>
    <phoneticPr fontId="2"/>
  </si>
  <si>
    <t>*2 東区300枚含む</t>
    <rPh sb="3" eb="5">
      <t>ヒガシク</t>
    </rPh>
    <rPh sb="9" eb="10">
      <t>フク</t>
    </rPh>
    <phoneticPr fontId="2"/>
  </si>
  <si>
    <t>*3 西春日井郡豊山町
    150枚含む</t>
    <rPh sb="20" eb="21">
      <t>フク</t>
    </rPh>
    <phoneticPr fontId="2"/>
  </si>
  <si>
    <t xml:space="preserve"> 名東区猪子石 1,250枚</t>
    <phoneticPr fontId="2"/>
  </si>
  <si>
    <t>*4 千種区 1,250枚含む</t>
    <rPh sb="3" eb="6">
      <t>チクサク</t>
    </rPh>
    <rPh sb="12" eb="13">
      <t>マイ</t>
    </rPh>
    <rPh sb="13" eb="14">
      <t>フク</t>
    </rPh>
    <phoneticPr fontId="2"/>
  </si>
  <si>
    <t>*4 守山区 1,150枚</t>
    <rPh sb="3" eb="6">
      <t>モリヤマク</t>
    </rPh>
    <rPh sb="12" eb="13">
      <t>マイ</t>
    </rPh>
    <phoneticPr fontId="2"/>
  </si>
  <si>
    <t>　  尾張旭市 200枚含む</t>
    <rPh sb="3" eb="7">
      <t>オワリアサヒシ</t>
    </rPh>
    <rPh sb="11" eb="12">
      <t>マイ</t>
    </rPh>
    <phoneticPr fontId="2"/>
  </si>
  <si>
    <t xml:space="preserve"> 名東区森孝　1,150枚</t>
    <rPh sb="1" eb="4">
      <t>メイトウク</t>
    </rPh>
    <phoneticPr fontId="2"/>
  </si>
  <si>
    <t xml:space="preserve">     　　 　　　　1,200枚</t>
    <phoneticPr fontId="2"/>
  </si>
  <si>
    <t>*2 北区 100枚含む
                    　</t>
    <rPh sb="3" eb="5">
      <t>キタク</t>
    </rPh>
    <rPh sb="10" eb="11">
      <t>フク</t>
    </rPh>
    <phoneticPr fontId="2"/>
  </si>
  <si>
    <t>*3 瑞穂区 300枚含む</t>
    <phoneticPr fontId="2"/>
  </si>
  <si>
    <t xml:space="preserve"> 昭和区御器所 300枚　　
</t>
    <phoneticPr fontId="2"/>
  </si>
  <si>
    <t>*2 中村区 500枚含む　</t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</si>
</sst>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"/>
    <numFmt numFmtId="177" formatCode="[$-411]ggge&quot;年&quot;m&quot;月&quot;&quot;現&quot;&quot;在&quot;"/>
    <numFmt numFmtId="178" formatCode="#,##0;[Red]\-#,##0;"/>
    <numFmt numFmtId="179" formatCode="m&quot;月&quot;d&quot;日&quot;\(aaa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.6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3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4">
    <xf numFmtId="0" fontId="0" fillId="0" borderId="0" xfId="0"/>
    <xf numFmtId="176" fontId="3" fillId="0" borderId="0" xfId="0" applyNumberFormat="1" applyFont="1" applyAlignment="1" applyProtection="1">
      <alignment horizontal="center" vertical="center"/>
      <protection locked="0"/>
    </xf>
    <xf numFmtId="176" fontId="4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5" fillId="0" borderId="4" xfId="1" applyNumberFormat="1" applyFont="1" applyFill="1" applyBorder="1" applyAlignment="1" applyProtection="1">
      <alignment vertical="center"/>
    </xf>
    <xf numFmtId="176" fontId="5" fillId="0" borderId="5" xfId="1" applyNumberFormat="1" applyFont="1" applyFill="1" applyBorder="1" applyAlignment="1" applyProtection="1">
      <alignment vertical="center"/>
    </xf>
    <xf numFmtId="176" fontId="4" fillId="0" borderId="6" xfId="1" applyNumberFormat="1" applyFont="1" applyFill="1" applyBorder="1" applyAlignment="1" applyProtection="1">
      <alignment vertical="center"/>
    </xf>
    <xf numFmtId="176" fontId="5" fillId="0" borderId="7" xfId="1" applyNumberFormat="1" applyFont="1" applyFill="1" applyBorder="1" applyAlignment="1" applyProtection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9" xfId="1" applyNumberFormat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vertical="center"/>
    </xf>
    <xf numFmtId="176" fontId="5" fillId="0" borderId="11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vertical="top"/>
      <protection locked="0"/>
    </xf>
    <xf numFmtId="0" fontId="7" fillId="0" borderId="14" xfId="0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Protection="1">
      <protection locked="0"/>
    </xf>
    <xf numFmtId="177" fontId="1" fillId="0" borderId="17" xfId="0" applyNumberFormat="1" applyFont="1" applyBorder="1" applyAlignment="1" applyProtection="1">
      <alignment vertical="center"/>
      <protection locked="0"/>
    </xf>
    <xf numFmtId="49" fontId="1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>
      <alignment horizontal="right" vertical="center"/>
    </xf>
    <xf numFmtId="176" fontId="5" fillId="0" borderId="21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>
      <alignment horizontal="right" vertical="center"/>
    </xf>
    <xf numFmtId="176" fontId="5" fillId="0" borderId="25" xfId="1" applyNumberFormat="1" applyFont="1" applyFill="1" applyBorder="1" applyAlignment="1" applyProtection="1">
      <alignment vertical="center"/>
    </xf>
    <xf numFmtId="176" fontId="5" fillId="0" borderId="26" xfId="1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1" applyNumberFormat="1" applyFont="1" applyFill="1" applyBorder="1" applyAlignment="1" applyProtection="1">
      <alignment vertical="center"/>
    </xf>
    <xf numFmtId="176" fontId="4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horizontal="right"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32" xfId="1" applyNumberFormat="1" applyFont="1" applyFill="1" applyBorder="1" applyAlignment="1" applyProtection="1">
      <alignment vertical="center"/>
    </xf>
    <xf numFmtId="176" fontId="4" fillId="0" borderId="33" xfId="0" applyNumberFormat="1" applyFont="1" applyBorder="1" applyAlignment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38" fontId="12" fillId="0" borderId="0" xfId="1" applyFont="1" applyAlignment="1" applyProtection="1">
      <alignment horizontal="right" vertical="center"/>
    </xf>
    <xf numFmtId="38" fontId="1" fillId="0" borderId="34" xfId="1" applyFont="1" applyBorder="1" applyAlignment="1" applyProtection="1">
      <alignment horizontal="right" vertical="center"/>
      <protection locked="0"/>
    </xf>
    <xf numFmtId="38" fontId="1" fillId="0" borderId="0" xfId="1" applyFont="1" applyProtection="1"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38" fontId="1" fillId="0" borderId="35" xfId="1" applyFont="1" applyBorder="1" applyAlignment="1" applyProtection="1">
      <alignment vertical="top"/>
      <protection locked="0"/>
    </xf>
    <xf numFmtId="38" fontId="7" fillId="0" borderId="13" xfId="1" applyFont="1" applyBorder="1" applyAlignment="1" applyProtection="1">
      <alignment vertical="top"/>
      <protection locked="0"/>
    </xf>
    <xf numFmtId="38" fontId="1" fillId="0" borderId="17" xfId="1" applyFont="1" applyBorder="1" applyProtection="1">
      <protection locked="0"/>
    </xf>
    <xf numFmtId="38" fontId="7" fillId="0" borderId="14" xfId="1" applyFont="1" applyBorder="1" applyAlignment="1" applyProtection="1">
      <alignment vertical="top"/>
      <protection locked="0"/>
    </xf>
    <xf numFmtId="38" fontId="1" fillId="0" borderId="36" xfId="1" applyFont="1" applyBorder="1" applyProtection="1">
      <protection locked="0"/>
    </xf>
    <xf numFmtId="38" fontId="1" fillId="0" borderId="37" xfId="1" applyFont="1" applyBorder="1" applyAlignment="1" applyProtection="1">
      <alignment horizontal="center"/>
      <protection locked="0"/>
    </xf>
    <xf numFmtId="38" fontId="7" fillId="0" borderId="15" xfId="1" applyFont="1" applyBorder="1" applyAlignment="1" applyProtection="1">
      <alignment horizontal="right"/>
      <protection locked="0"/>
    </xf>
    <xf numFmtId="38" fontId="1" fillId="0" borderId="16" xfId="1" applyFont="1" applyBorder="1" applyProtection="1">
      <protection locked="0"/>
    </xf>
    <xf numFmtId="38" fontId="12" fillId="0" borderId="0" xfId="1" applyFont="1" applyAlignment="1" applyProtection="1">
      <alignment horizontal="right" vertical="center"/>
      <protection locked="0"/>
    </xf>
    <xf numFmtId="38" fontId="12" fillId="0" borderId="0" xfId="1" applyFont="1" applyProtection="1">
      <protection locked="0"/>
    </xf>
    <xf numFmtId="38" fontId="12" fillId="0" borderId="0" xfId="1" applyFont="1" applyAlignment="1" applyProtection="1">
      <alignment vertical="center"/>
      <protection locked="0"/>
    </xf>
    <xf numFmtId="38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Protection="1">
      <protection locked="0"/>
    </xf>
    <xf numFmtId="38" fontId="1" fillId="0" borderId="39" xfId="1" applyFont="1" applyBorder="1" applyProtection="1">
      <protection locked="0"/>
    </xf>
    <xf numFmtId="38" fontId="4" fillId="0" borderId="4" xfId="1" applyFont="1" applyBorder="1" applyAlignment="1" applyProtection="1">
      <alignment vertical="center"/>
      <protection locked="0"/>
    </xf>
    <xf numFmtId="38" fontId="1" fillId="0" borderId="40" xfId="1" applyFont="1" applyBorder="1" applyProtection="1">
      <protection locked="0"/>
    </xf>
    <xf numFmtId="38" fontId="1" fillId="0" borderId="41" xfId="1" applyFont="1" applyBorder="1" applyAlignment="1" applyProtection="1">
      <alignment horizontal="distributed" vertical="center"/>
      <protection locked="0"/>
    </xf>
    <xf numFmtId="38" fontId="1" fillId="0" borderId="25" xfId="1" applyFont="1" applyBorder="1" applyAlignment="1" applyProtection="1">
      <alignment vertical="center"/>
      <protection locked="0"/>
    </xf>
    <xf numFmtId="38" fontId="1" fillId="0" borderId="6" xfId="1" applyFont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38" fontId="13" fillId="0" borderId="41" xfId="1" applyFont="1" applyBorder="1" applyAlignment="1" applyProtection="1">
      <alignment horizontal="center" vertical="center"/>
      <protection locked="0"/>
    </xf>
    <xf numFmtId="38" fontId="13" fillId="0" borderId="25" xfId="1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/>
      <protection locked="0"/>
    </xf>
    <xf numFmtId="38" fontId="1" fillId="0" borderId="42" xfId="1" applyFont="1" applyBorder="1" applyProtection="1">
      <protection locked="0"/>
    </xf>
    <xf numFmtId="38" fontId="4" fillId="0" borderId="32" xfId="1" applyFont="1" applyBorder="1" applyAlignment="1" applyProtection="1">
      <alignment vertical="center"/>
      <protection locked="0"/>
    </xf>
    <xf numFmtId="178" fontId="1" fillId="0" borderId="43" xfId="1" applyNumberFormat="1" applyFont="1" applyBorder="1" applyProtection="1"/>
    <xf numFmtId="178" fontId="13" fillId="0" borderId="44" xfId="1" applyNumberFormat="1" applyFont="1" applyBorder="1" applyAlignment="1" applyProtection="1">
      <alignment horizontal="center" vertical="center"/>
    </xf>
    <xf numFmtId="178" fontId="1" fillId="0" borderId="45" xfId="1" applyNumberFormat="1" applyFont="1" applyBorder="1" applyAlignment="1" applyProtection="1">
      <alignment vertical="center"/>
    </xf>
    <xf numFmtId="178" fontId="1" fillId="0" borderId="46" xfId="1" applyNumberFormat="1" applyFont="1" applyBorder="1" applyAlignment="1" applyProtection="1">
      <alignment vertical="center"/>
    </xf>
    <xf numFmtId="178" fontId="13" fillId="0" borderId="17" xfId="1" applyNumberFormat="1" applyFont="1" applyBorder="1" applyAlignment="1" applyProtection="1">
      <alignment horizontal="center" vertical="center"/>
    </xf>
    <xf numFmtId="178" fontId="4" fillId="0" borderId="15" xfId="1" applyNumberFormat="1" applyFont="1" applyBorder="1" applyAlignment="1" applyProtection="1">
      <alignment vertical="center"/>
    </xf>
    <xf numFmtId="178" fontId="1" fillId="0" borderId="0" xfId="1" applyNumberFormat="1" applyFont="1" applyProtection="1"/>
    <xf numFmtId="38" fontId="1" fillId="0" borderId="0" xfId="1" applyFont="1" applyProtection="1"/>
    <xf numFmtId="38" fontId="1" fillId="0" borderId="0" xfId="1" applyFont="1" applyAlignment="1" applyProtection="1">
      <alignment horizontal="center"/>
    </xf>
    <xf numFmtId="38" fontId="4" fillId="0" borderId="0" xfId="1" applyFont="1" applyProtection="1"/>
    <xf numFmtId="178" fontId="4" fillId="0" borderId="11" xfId="1" applyNumberFormat="1" applyFont="1" applyBorder="1" applyAlignment="1" applyProtection="1">
      <alignment vertical="center"/>
    </xf>
    <xf numFmtId="38" fontId="4" fillId="0" borderId="41" xfId="1" applyFont="1" applyBorder="1" applyAlignment="1" applyProtection="1">
      <alignment horizontal="distributed" vertical="center"/>
      <protection locked="0"/>
    </xf>
    <xf numFmtId="38" fontId="7" fillId="0" borderId="47" xfId="1" applyFont="1" applyBorder="1" applyAlignment="1" applyProtection="1">
      <alignment vertical="top"/>
      <protection locked="0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176" fontId="19" fillId="0" borderId="13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9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6" fontId="20" fillId="0" borderId="51" xfId="0" applyNumberFormat="1" applyFont="1" applyBorder="1" applyAlignment="1">
      <alignment horizontal="center" vertical="center"/>
    </xf>
    <xf numFmtId="176" fontId="1" fillId="0" borderId="52" xfId="0" applyNumberFormat="1" applyFont="1" applyBorder="1" applyAlignment="1">
      <alignment horizontal="distributed" vertical="center"/>
    </xf>
    <xf numFmtId="176" fontId="3" fillId="0" borderId="53" xfId="0" applyNumberFormat="1" applyFont="1" applyBorder="1" applyAlignment="1">
      <alignment horizontal="distributed" vertical="center"/>
    </xf>
    <xf numFmtId="176" fontId="3" fillId="0" borderId="54" xfId="0" applyNumberFormat="1" applyFont="1" applyBorder="1" applyAlignment="1">
      <alignment horizontal="center" vertical="center"/>
    </xf>
    <xf numFmtId="176" fontId="20" fillId="0" borderId="40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distributed" vertical="center"/>
    </xf>
    <xf numFmtId="176" fontId="3" fillId="0" borderId="41" xfId="0" applyNumberFormat="1" applyFont="1" applyBorder="1" applyAlignment="1">
      <alignment horizontal="distributed" vertical="center"/>
    </xf>
    <xf numFmtId="176" fontId="3" fillId="0" borderId="55" xfId="0" applyNumberFormat="1" applyFont="1" applyBorder="1" applyAlignment="1">
      <alignment horizontal="center" vertical="center"/>
    </xf>
    <xf numFmtId="176" fontId="20" fillId="0" borderId="56" xfId="0" applyNumberFormat="1" applyFont="1" applyBorder="1" applyAlignment="1">
      <alignment horizontal="center" vertical="center"/>
    </xf>
    <xf numFmtId="176" fontId="1" fillId="0" borderId="57" xfId="0" applyNumberFormat="1" applyFont="1" applyBorder="1" applyAlignment="1">
      <alignment horizontal="distributed" vertical="center"/>
    </xf>
    <xf numFmtId="176" fontId="3" fillId="0" borderId="58" xfId="0" applyNumberFormat="1" applyFont="1" applyBorder="1" applyAlignment="1">
      <alignment horizontal="distributed" vertical="center"/>
    </xf>
    <xf numFmtId="176" fontId="3" fillId="0" borderId="37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38" fontId="13" fillId="0" borderId="25" xfId="1" applyFont="1" applyFill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horizontal="center"/>
    </xf>
    <xf numFmtId="38" fontId="1" fillId="0" borderId="0" xfId="1" applyFont="1" applyBorder="1" applyAlignment="1" applyProtection="1">
      <alignment horizontal="center"/>
      <protection locked="0"/>
    </xf>
    <xf numFmtId="176" fontId="10" fillId="0" borderId="23" xfId="0" applyNumberFormat="1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38" fontId="1" fillId="0" borderId="23" xfId="1" applyFont="1" applyBorder="1" applyProtection="1">
      <protection locked="0"/>
    </xf>
    <xf numFmtId="38" fontId="1" fillId="0" borderId="25" xfId="1" applyFont="1" applyFill="1" applyBorder="1" applyAlignment="1" applyProtection="1">
      <alignment vertical="center"/>
      <protection locked="0"/>
    </xf>
    <xf numFmtId="38" fontId="1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13" fillId="0" borderId="41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Protection="1">
      <protection locked="0"/>
    </xf>
    <xf numFmtId="38" fontId="1" fillId="0" borderId="35" xfId="1" applyFont="1" applyFill="1" applyBorder="1" applyAlignment="1" applyProtection="1">
      <alignment vertical="top"/>
      <protection locked="0"/>
    </xf>
    <xf numFmtId="38" fontId="7" fillId="0" borderId="47" xfId="1" applyFont="1" applyFill="1" applyBorder="1" applyAlignment="1" applyProtection="1">
      <alignment horizontal="left" vertical="top"/>
      <protection locked="0"/>
    </xf>
    <xf numFmtId="38" fontId="7" fillId="0" borderId="13" xfId="1" applyFont="1" applyFill="1" applyBorder="1" applyAlignment="1" applyProtection="1">
      <alignment vertical="top"/>
      <protection locked="0"/>
    </xf>
    <xf numFmtId="38" fontId="1" fillId="0" borderId="17" xfId="1" applyFont="1" applyFill="1" applyBorder="1" applyProtection="1">
      <protection locked="0"/>
    </xf>
    <xf numFmtId="38" fontId="7" fillId="0" borderId="14" xfId="1" applyFont="1" applyFill="1" applyBorder="1" applyAlignment="1" applyProtection="1">
      <alignment vertical="top"/>
      <protection locked="0"/>
    </xf>
    <xf numFmtId="38" fontId="1" fillId="0" borderId="36" xfId="1" applyFont="1" applyFill="1" applyBorder="1" applyProtection="1">
      <protection locked="0"/>
    </xf>
    <xf numFmtId="38" fontId="1" fillId="0" borderId="37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right"/>
      <protection locked="0"/>
    </xf>
    <xf numFmtId="38" fontId="1" fillId="0" borderId="16" xfId="1" applyFont="1" applyFill="1" applyBorder="1" applyProtection="1"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38" fontId="12" fillId="0" borderId="0" xfId="1" applyFont="1" applyFill="1" applyProtection="1">
      <protection locked="0"/>
    </xf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Alignment="1" applyProtection="1">
      <alignment vertical="center"/>
      <protection locked="0"/>
    </xf>
    <xf numFmtId="0" fontId="1" fillId="0" borderId="0" xfId="1" applyNumberFormat="1" applyFont="1" applyFill="1" applyProtection="1">
      <protection locked="0"/>
    </xf>
    <xf numFmtId="38" fontId="1" fillId="0" borderId="52" xfId="1" applyFont="1" applyFill="1" applyBorder="1" applyAlignment="1" applyProtection="1">
      <alignment horizontal="distributed" vertical="center"/>
      <protection locked="0"/>
    </xf>
    <xf numFmtId="38" fontId="13" fillId="0" borderId="52" xfId="1" applyFont="1" applyFill="1" applyBorder="1" applyAlignment="1" applyProtection="1">
      <alignment horizontal="center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60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13" fillId="0" borderId="59" xfId="1" applyFont="1" applyFill="1" applyBorder="1" applyAlignment="1" applyProtection="1">
      <alignment horizontal="center" vertical="center"/>
      <protection locked="0"/>
    </xf>
    <xf numFmtId="38" fontId="1" fillId="0" borderId="41" xfId="1" applyFont="1" applyFill="1" applyBorder="1" applyAlignment="1" applyProtection="1">
      <alignment horizontal="distributed" vertical="center"/>
      <protection locked="0"/>
    </xf>
    <xf numFmtId="38" fontId="15" fillId="0" borderId="25" xfId="1" applyFont="1" applyFill="1" applyBorder="1" applyAlignment="1" applyProtection="1">
      <alignment horizontal="center" vertical="center"/>
      <protection locked="0"/>
    </xf>
    <xf numFmtId="38" fontId="1" fillId="0" borderId="23" xfId="1" applyFont="1" applyFill="1" applyBorder="1" applyProtection="1">
      <protection locked="0"/>
    </xf>
    <xf numFmtId="38" fontId="1" fillId="0" borderId="61" xfId="1" applyFont="1" applyFill="1" applyBorder="1" applyAlignment="1" applyProtection="1">
      <alignment horizontal="distributed" vertical="center"/>
      <protection locked="0"/>
    </xf>
    <xf numFmtId="38" fontId="13" fillId="0" borderId="61" xfId="1" applyFont="1" applyFill="1" applyBorder="1" applyAlignment="1" applyProtection="1">
      <alignment horizontal="center" vertical="center"/>
      <protection locked="0"/>
    </xf>
    <xf numFmtId="38" fontId="1" fillId="0" borderId="62" xfId="1" applyFont="1" applyFill="1" applyBorder="1" applyAlignment="1" applyProtection="1">
      <alignment vertical="center"/>
      <protection locked="0"/>
    </xf>
    <xf numFmtId="38" fontId="1" fillId="0" borderId="63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horizontal="center" vertical="center"/>
      <protection locked="0"/>
    </xf>
    <xf numFmtId="178" fontId="1" fillId="0" borderId="0" xfId="1" applyNumberFormat="1" applyFont="1" applyFill="1" applyProtection="1"/>
    <xf numFmtId="178" fontId="1" fillId="0" borderId="43" xfId="1" applyNumberFormat="1" applyFont="1" applyFill="1" applyBorder="1" applyProtection="1"/>
    <xf numFmtId="178" fontId="13" fillId="0" borderId="44" xfId="1" applyNumberFormat="1" applyFont="1" applyFill="1" applyBorder="1" applyAlignment="1" applyProtection="1">
      <alignment horizontal="center" vertical="center"/>
    </xf>
    <xf numFmtId="178" fontId="1" fillId="0" borderId="45" xfId="1" applyNumberFormat="1" applyFont="1" applyFill="1" applyBorder="1" applyAlignment="1" applyProtection="1">
      <alignment vertical="center"/>
    </xf>
    <xf numFmtId="178" fontId="1" fillId="0" borderId="46" xfId="1" applyNumberFormat="1" applyFont="1" applyFill="1" applyBorder="1" applyAlignment="1" applyProtection="1">
      <alignment vertical="center"/>
    </xf>
    <xf numFmtId="178" fontId="4" fillId="0" borderId="11" xfId="1" applyNumberFormat="1" applyFont="1" applyFill="1" applyBorder="1" applyAlignment="1" applyProtection="1">
      <alignment vertical="center"/>
    </xf>
    <xf numFmtId="178" fontId="13" fillId="0" borderId="17" xfId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vertical="center"/>
    </xf>
    <xf numFmtId="178" fontId="15" fillId="0" borderId="17" xfId="1" applyNumberFormat="1" applyFont="1" applyFill="1" applyBorder="1" applyAlignment="1" applyProtection="1">
      <alignment horizontal="center" vertical="center"/>
    </xf>
    <xf numFmtId="38" fontId="14" fillId="0" borderId="40" xfId="1" applyFont="1" applyFill="1" applyBorder="1" applyAlignment="1" applyProtection="1">
      <alignment horizontal="center" vertical="center"/>
      <protection locked="0"/>
    </xf>
    <xf numFmtId="38" fontId="4" fillId="0" borderId="41" xfId="1" applyFont="1" applyFill="1" applyBorder="1" applyAlignment="1" applyProtection="1">
      <alignment horizontal="distributed" vertical="center"/>
      <protection locked="0"/>
    </xf>
    <xf numFmtId="38" fontId="1" fillId="0" borderId="42" xfId="1" applyFont="1" applyFill="1" applyBorder="1" applyProtection="1">
      <protection locked="0"/>
    </xf>
    <xf numFmtId="38" fontId="1" fillId="0" borderId="0" xfId="1" applyFont="1" applyFill="1" applyProtection="1"/>
    <xf numFmtId="38" fontId="1" fillId="0" borderId="0" xfId="1" applyFont="1" applyFill="1" applyAlignment="1" applyProtection="1">
      <alignment horizontal="center"/>
    </xf>
    <xf numFmtId="38" fontId="1" fillId="0" borderId="0" xfId="1" applyFont="1" applyFill="1" applyBorder="1" applyAlignment="1" applyProtection="1">
      <alignment horizontal="center"/>
    </xf>
    <xf numFmtId="38" fontId="4" fillId="0" borderId="0" xfId="1" applyFont="1" applyFill="1" applyProtection="1"/>
    <xf numFmtId="38" fontId="1" fillId="0" borderId="0" xfId="1" applyFont="1" applyFill="1" applyAlignment="1" applyProtection="1">
      <alignment horizontal="center"/>
      <protection locked="0"/>
    </xf>
    <xf numFmtId="38" fontId="1" fillId="0" borderId="0" xfId="1" applyFont="1" applyFill="1" applyBorder="1" applyAlignment="1" applyProtection="1">
      <alignment horizontal="center"/>
      <protection locked="0"/>
    </xf>
    <xf numFmtId="38" fontId="1" fillId="0" borderId="23" xfId="1" applyFont="1" applyFill="1" applyBorder="1" applyProtection="1"/>
    <xf numFmtId="178" fontId="1" fillId="0" borderId="16" xfId="1" applyNumberFormat="1" applyFont="1" applyFill="1" applyBorder="1" applyProtection="1"/>
    <xf numFmtId="38" fontId="7" fillId="0" borderId="23" xfId="1" applyFont="1" applyFill="1" applyBorder="1" applyProtection="1"/>
    <xf numFmtId="38" fontId="1" fillId="0" borderId="39" xfId="1" applyFont="1" applyFill="1" applyBorder="1" applyProtection="1">
      <protection locked="0"/>
    </xf>
    <xf numFmtId="38" fontId="1" fillId="0" borderId="40" xfId="1" applyFont="1" applyFill="1" applyBorder="1" applyProtection="1">
      <protection locked="0"/>
    </xf>
    <xf numFmtId="38" fontId="1" fillId="0" borderId="40" xfId="1" applyFont="1" applyFill="1" applyBorder="1" applyAlignment="1" applyProtection="1">
      <alignment horizontal="center" vertical="center"/>
      <protection locked="0"/>
    </xf>
    <xf numFmtId="38" fontId="15" fillId="0" borderId="62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Alignment="1" applyProtection="1">
      <alignment vertical="center"/>
      <protection locked="0"/>
    </xf>
    <xf numFmtId="38" fontId="7" fillId="0" borderId="41" xfId="1" applyFont="1" applyFill="1" applyBorder="1" applyAlignment="1" applyProtection="1">
      <alignment horizontal="distributed" vertical="center"/>
      <protection locked="0"/>
    </xf>
    <xf numFmtId="38" fontId="17" fillId="0" borderId="41" xfId="1" applyFont="1" applyFill="1" applyBorder="1" applyAlignment="1" applyProtection="1">
      <alignment vertical="center"/>
      <protection locked="0"/>
    </xf>
    <xf numFmtId="38" fontId="1" fillId="0" borderId="0" xfId="1" applyFont="1" applyFill="1" applyAlignment="1" applyProtection="1">
      <alignment horizontal="distributed" vertical="center"/>
      <protection locked="0"/>
    </xf>
    <xf numFmtId="38" fontId="13" fillId="2" borderId="25" xfId="1" applyFont="1" applyFill="1" applyBorder="1" applyAlignment="1" applyProtection="1">
      <alignment horizontal="center" vertical="center"/>
      <protection locked="0"/>
    </xf>
    <xf numFmtId="38" fontId="13" fillId="2" borderId="62" xfId="1" applyFont="1" applyFill="1" applyBorder="1" applyAlignment="1" applyProtection="1">
      <alignment horizontal="center" vertical="center"/>
      <protection locked="0"/>
    </xf>
    <xf numFmtId="38" fontId="1" fillId="2" borderId="0" xfId="1" applyFont="1" applyFill="1" applyProtection="1"/>
    <xf numFmtId="38" fontId="2" fillId="0" borderId="0" xfId="1" applyFont="1" applyFill="1" applyProtection="1"/>
    <xf numFmtId="38" fontId="2" fillId="0" borderId="0" xfId="1" applyFont="1" applyFill="1" applyProtection="1">
      <protection locked="0"/>
    </xf>
    <xf numFmtId="38" fontId="21" fillId="0" borderId="0" xfId="1" applyFont="1" applyFill="1" applyProtection="1">
      <protection locked="0"/>
    </xf>
    <xf numFmtId="38" fontId="13" fillId="2" borderId="52" xfId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 applyProtection="1">
      <alignment horizontal="center" vertical="center"/>
      <protection locked="0"/>
    </xf>
    <xf numFmtId="38" fontId="22" fillId="0" borderId="0" xfId="1" applyFont="1" applyFill="1" applyProtection="1">
      <protection locked="0"/>
    </xf>
    <xf numFmtId="38" fontId="2" fillId="0" borderId="52" xfId="1" applyFont="1" applyFill="1" applyBorder="1" applyAlignment="1" applyProtection="1">
      <alignment vertical="center"/>
      <protection locked="0"/>
    </xf>
    <xf numFmtId="38" fontId="4" fillId="0" borderId="59" xfId="1" applyFont="1" applyFill="1" applyBorder="1" applyAlignment="1" applyProtection="1">
      <alignment vertical="center"/>
      <protection locked="0"/>
    </xf>
    <xf numFmtId="38" fontId="4" fillId="0" borderId="50" xfId="1" applyFont="1" applyFill="1" applyBorder="1" applyAlignment="1" applyProtection="1">
      <alignment vertical="center"/>
      <protection locked="0"/>
    </xf>
    <xf numFmtId="38" fontId="4" fillId="0" borderId="52" xfId="1" applyFont="1" applyFill="1" applyBorder="1" applyAlignment="1" applyProtection="1">
      <alignment horizontal="distributed" vertical="center"/>
      <protection locked="0"/>
    </xf>
    <xf numFmtId="38" fontId="4" fillId="0" borderId="64" xfId="1" applyFont="1" applyFill="1" applyBorder="1" applyAlignment="1" applyProtection="1">
      <alignment horizontal="right" vertical="center"/>
      <protection locked="0"/>
    </xf>
    <xf numFmtId="38" fontId="2" fillId="0" borderId="41" xfId="1" applyFont="1" applyFill="1" applyBorder="1" applyAlignment="1" applyProtection="1">
      <alignment vertical="center"/>
      <protection locked="0"/>
    </xf>
    <xf numFmtId="38" fontId="4" fillId="0" borderId="25" xfId="1" applyFont="1" applyFill="1" applyBorder="1" applyAlignment="1" applyProtection="1">
      <alignment vertical="center"/>
      <protection locked="0"/>
    </xf>
    <xf numFmtId="38" fontId="4" fillId="0" borderId="54" xfId="1" applyFont="1" applyFill="1" applyBorder="1" applyAlignment="1" applyProtection="1">
      <alignment vertical="center"/>
      <protection locked="0"/>
    </xf>
    <xf numFmtId="38" fontId="4" fillId="0" borderId="34" xfId="1" applyFont="1" applyFill="1" applyBorder="1" applyAlignment="1" applyProtection="1">
      <alignment horizontal="right" vertical="center"/>
      <protection locked="0"/>
    </xf>
    <xf numFmtId="38" fontId="4" fillId="0" borderId="34" xfId="1" applyFont="1" applyFill="1" applyBorder="1" applyAlignment="1" applyProtection="1">
      <alignment vertical="center"/>
      <protection locked="0"/>
    </xf>
    <xf numFmtId="178" fontId="1" fillId="0" borderId="17" xfId="1" applyNumberFormat="1" applyFont="1" applyFill="1" applyBorder="1" applyAlignment="1" applyProtection="1">
      <alignment horizontal="center" vertical="center"/>
    </xf>
    <xf numFmtId="178" fontId="1" fillId="0" borderId="10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vertical="center"/>
    </xf>
    <xf numFmtId="178" fontId="4" fillId="0" borderId="65" xfId="1" applyNumberFormat="1" applyFont="1" applyFill="1" applyBorder="1" applyAlignment="1" applyProtection="1">
      <alignment vertical="center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4" fillId="2" borderId="41" xfId="1" applyFont="1" applyFill="1" applyBorder="1" applyAlignment="1" applyProtection="1">
      <alignment horizontal="distributed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horizontal="distributed" vertical="center"/>
      <protection locked="0"/>
    </xf>
    <xf numFmtId="38" fontId="4" fillId="2" borderId="64" xfId="1" applyFont="1" applyFill="1" applyBorder="1" applyAlignment="1" applyProtection="1">
      <alignment horizontal="right" vertical="center"/>
      <protection locked="0"/>
    </xf>
    <xf numFmtId="38" fontId="4" fillId="2" borderId="59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vertical="center"/>
      <protection locked="0"/>
    </xf>
    <xf numFmtId="38" fontId="13" fillId="2" borderId="59" xfId="1" applyFont="1" applyFill="1" applyBorder="1" applyAlignment="1" applyProtection="1">
      <alignment horizontal="center"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54" xfId="1" applyFont="1" applyFill="1" applyBorder="1" applyAlignment="1" applyProtection="1">
      <alignment vertical="center"/>
      <protection locked="0"/>
    </xf>
    <xf numFmtId="178" fontId="22" fillId="0" borderId="0" xfId="1" applyNumberFormat="1" applyFont="1" applyFill="1" applyProtection="1"/>
    <xf numFmtId="38" fontId="22" fillId="0" borderId="0" xfId="1" applyFont="1" applyFill="1" applyProtection="1"/>
    <xf numFmtId="38" fontId="1" fillId="0" borderId="66" xfId="1" applyFont="1" applyBorder="1" applyAlignment="1" applyProtection="1">
      <alignment vertical="center"/>
      <protection locked="0"/>
    </xf>
    <xf numFmtId="38" fontId="4" fillId="0" borderId="67" xfId="1" applyFont="1" applyBorder="1" applyAlignment="1" applyProtection="1">
      <alignment vertical="center"/>
      <protection locked="0"/>
    </xf>
    <xf numFmtId="38" fontId="13" fillId="0" borderId="57" xfId="1" applyFont="1" applyBorder="1" applyAlignment="1" applyProtection="1">
      <alignment horizontal="center" vertical="center"/>
      <protection locked="0"/>
    </xf>
    <xf numFmtId="38" fontId="13" fillId="0" borderId="68" xfId="1" applyFont="1" applyBorder="1" applyAlignment="1" applyProtection="1">
      <alignment horizontal="center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4" fillId="0" borderId="69" xfId="1" applyFont="1" applyBorder="1" applyAlignment="1" applyProtection="1">
      <alignment vertical="center"/>
      <protection locked="0"/>
    </xf>
    <xf numFmtId="38" fontId="13" fillId="0" borderId="53" xfId="1" applyFont="1" applyBorder="1" applyAlignment="1" applyProtection="1">
      <alignment horizontal="center" vertical="center"/>
      <protection locked="0"/>
    </xf>
    <xf numFmtId="38" fontId="13" fillId="2" borderId="21" xfId="1" applyFont="1" applyFill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21" fillId="2" borderId="41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Protection="1">
      <protection locked="0"/>
    </xf>
    <xf numFmtId="38" fontId="7" fillId="0" borderId="23" xfId="1" applyFont="1" applyFill="1" applyBorder="1" applyAlignment="1" applyProtection="1">
      <alignment vertical="top" wrapText="1"/>
    </xf>
    <xf numFmtId="38" fontId="24" fillId="0" borderId="0" xfId="1" applyFont="1" applyFill="1" applyAlignment="1" applyProtection="1">
      <alignment horizontal="left" vertical="center"/>
      <protection locked="0"/>
    </xf>
    <xf numFmtId="180" fontId="1" fillId="0" borderId="0" xfId="0" applyNumberFormat="1" applyFont="1"/>
    <xf numFmtId="180" fontId="1" fillId="3" borderId="0" xfId="0" applyNumberFormat="1" applyFont="1" applyFill="1"/>
    <xf numFmtId="38" fontId="7" fillId="0" borderId="23" xfId="1" applyFont="1" applyFill="1" applyBorder="1" applyAlignment="1" applyProtection="1">
      <alignment horizontal="left" vertical="top" wrapText="1"/>
    </xf>
    <xf numFmtId="38" fontId="2" fillId="0" borderId="54" xfId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vertical="center"/>
    </xf>
    <xf numFmtId="38" fontId="1" fillId="0" borderId="19" xfId="1" applyFont="1" applyFill="1" applyBorder="1" applyAlignment="1" applyProtection="1">
      <alignment horizontal="center"/>
    </xf>
    <xf numFmtId="38" fontId="4" fillId="0" borderId="52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horizontal="distributed" vertical="center"/>
      <protection locked="0"/>
    </xf>
    <xf numFmtId="38" fontId="7" fillId="0" borderId="14" xfId="1" applyFont="1" applyFill="1" applyBorder="1" applyAlignment="1" applyProtection="1">
      <alignment vertical="top"/>
    </xf>
    <xf numFmtId="38" fontId="4" fillId="0" borderId="41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vertical="center"/>
      <protection locked="0"/>
    </xf>
    <xf numFmtId="38" fontId="4" fillId="0" borderId="62" xfId="1" applyFont="1" applyFill="1" applyBorder="1" applyAlignment="1" applyProtection="1">
      <alignment vertical="center"/>
      <protection locked="0"/>
    </xf>
    <xf numFmtId="38" fontId="2" fillId="0" borderId="70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horizontal="distributed" vertical="center"/>
      <protection locked="0"/>
    </xf>
    <xf numFmtId="38" fontId="4" fillId="0" borderId="71" xfId="1" applyFont="1" applyFill="1" applyBorder="1" applyAlignment="1" applyProtection="1">
      <alignment vertical="center"/>
      <protection locked="0"/>
    </xf>
    <xf numFmtId="38" fontId="4" fillId="0" borderId="70" xfId="1" applyFont="1" applyFill="1" applyBorder="1" applyAlignment="1" applyProtection="1">
      <alignment vertical="center"/>
      <protection locked="0"/>
    </xf>
    <xf numFmtId="178" fontId="4" fillId="0" borderId="17" xfId="1" applyNumberFormat="1" applyFont="1" applyFill="1" applyBorder="1" applyAlignment="1" applyProtection="1">
      <alignment vertical="center"/>
    </xf>
    <xf numFmtId="38" fontId="1" fillId="2" borderId="39" xfId="1" applyFont="1" applyFill="1" applyBorder="1" applyAlignment="1" applyProtection="1">
      <alignment horizontal="center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34" xfId="1" applyFont="1" applyFill="1" applyBorder="1" applyAlignment="1" applyProtection="1">
      <alignment horizontal="right" vertical="center"/>
      <protection locked="0"/>
    </xf>
    <xf numFmtId="38" fontId="1" fillId="2" borderId="59" xfId="1" applyFont="1" applyFill="1" applyBorder="1" applyAlignment="1" applyProtection="1">
      <alignment vertical="center"/>
      <protection locked="0"/>
    </xf>
    <xf numFmtId="38" fontId="1" fillId="2" borderId="60" xfId="1" applyFont="1" applyFill="1" applyBorder="1" applyAlignment="1" applyProtection="1">
      <alignment vertical="center"/>
      <protection locked="0"/>
    </xf>
    <xf numFmtId="38" fontId="4" fillId="2" borderId="41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horizontal="center" vertical="center"/>
      <protection locked="0"/>
    </xf>
    <xf numFmtId="38" fontId="7" fillId="2" borderId="14" xfId="1" applyFont="1" applyFill="1" applyBorder="1" applyProtection="1"/>
    <xf numFmtId="38" fontId="14" fillId="2" borderId="40" xfId="1" applyFont="1" applyFill="1" applyBorder="1" applyAlignment="1" applyProtection="1">
      <alignment horizontal="center" vertical="center"/>
      <protection locked="0"/>
    </xf>
    <xf numFmtId="38" fontId="1" fillId="2" borderId="25" xfId="1" applyFont="1" applyFill="1" applyBorder="1" applyAlignment="1" applyProtection="1">
      <alignment vertical="center"/>
      <protection locked="0"/>
    </xf>
    <xf numFmtId="38" fontId="1" fillId="2" borderId="6" xfId="1" applyFont="1" applyFill="1" applyBorder="1" applyAlignment="1" applyProtection="1">
      <alignment vertical="center"/>
      <protection locked="0"/>
    </xf>
    <xf numFmtId="38" fontId="15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Protection="1"/>
    <xf numFmtId="38" fontId="1" fillId="2" borderId="40" xfId="1" applyFont="1" applyFill="1" applyBorder="1" applyAlignment="1" applyProtection="1">
      <alignment horizontal="center" vertical="center"/>
      <protection locked="0"/>
    </xf>
    <xf numFmtId="38" fontId="1" fillId="2" borderId="23" xfId="1" applyFont="1" applyFill="1" applyBorder="1" applyProtection="1">
      <protection locked="0"/>
    </xf>
    <xf numFmtId="38" fontId="7" fillId="2" borderId="23" xfId="1" applyFont="1" applyFill="1" applyBorder="1" applyAlignment="1" applyProtection="1">
      <alignment vertical="top"/>
    </xf>
    <xf numFmtId="38" fontId="7" fillId="2" borderId="23" xfId="1" applyFont="1" applyFill="1" applyBorder="1" applyAlignment="1" applyProtection="1"/>
    <xf numFmtId="38" fontId="7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shrinkToFit="1"/>
    </xf>
    <xf numFmtId="38" fontId="1" fillId="2" borderId="23" xfId="1" applyFont="1" applyFill="1" applyBorder="1" applyAlignment="1" applyProtection="1">
      <alignment vertical="center" wrapText="1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Fill="1" applyBorder="1" applyAlignment="1" applyProtection="1">
      <alignment horizontal="right" vertical="center"/>
    </xf>
    <xf numFmtId="38" fontId="4" fillId="2" borderId="0" xfId="1" applyFont="1" applyFill="1" applyProtection="1"/>
    <xf numFmtId="38" fontId="1" fillId="2" borderId="0" xfId="1" applyFont="1" applyFill="1" applyProtection="1">
      <protection locked="0"/>
    </xf>
    <xf numFmtId="38" fontId="1" fillId="2" borderId="35" xfId="1" applyFont="1" applyFill="1" applyBorder="1" applyAlignment="1" applyProtection="1">
      <alignment vertical="top"/>
      <protection locked="0"/>
    </xf>
    <xf numFmtId="38" fontId="7" fillId="2" borderId="47" xfId="1" applyFont="1" applyFill="1" applyBorder="1" applyAlignment="1" applyProtection="1">
      <alignment horizontal="left" vertical="top"/>
      <protection locked="0"/>
    </xf>
    <xf numFmtId="38" fontId="7" fillId="2" borderId="13" xfId="1" applyFont="1" applyFill="1" applyBorder="1" applyAlignment="1" applyProtection="1">
      <alignment vertical="top"/>
      <protection locked="0"/>
    </xf>
    <xf numFmtId="38" fontId="1" fillId="2" borderId="17" xfId="1" applyFont="1" applyFill="1" applyBorder="1" applyProtection="1">
      <protection locked="0"/>
    </xf>
    <xf numFmtId="38" fontId="7" fillId="2" borderId="14" xfId="1" applyFont="1" applyFill="1" applyBorder="1" applyAlignment="1" applyProtection="1">
      <alignment vertical="top"/>
      <protection locked="0"/>
    </xf>
    <xf numFmtId="38" fontId="1" fillId="2" borderId="36" xfId="1" applyFont="1" applyFill="1" applyBorder="1" applyProtection="1">
      <protection locked="0"/>
    </xf>
    <xf numFmtId="38" fontId="1" fillId="2" borderId="37" xfId="1" applyFont="1" applyFill="1" applyBorder="1" applyAlignment="1" applyProtection="1">
      <alignment horizontal="center"/>
      <protection locked="0"/>
    </xf>
    <xf numFmtId="38" fontId="7" fillId="2" borderId="15" xfId="1" applyFont="1" applyFill="1" applyBorder="1" applyAlignment="1" applyProtection="1">
      <alignment horizontal="right"/>
      <protection locked="0"/>
    </xf>
    <xf numFmtId="38" fontId="1" fillId="2" borderId="16" xfId="1" applyFont="1" applyFill="1" applyBorder="1" applyProtection="1">
      <protection locked="0"/>
    </xf>
    <xf numFmtId="38" fontId="24" fillId="2" borderId="0" xfId="1" applyFont="1" applyFill="1" applyAlignment="1" applyProtection="1">
      <alignment horizontal="lef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12" fillId="2" borderId="37" xfId="1" applyFont="1" applyFill="1" applyBorder="1" applyAlignment="1" applyProtection="1">
      <alignment horizontal="right" vertical="center"/>
    </xf>
    <xf numFmtId="38" fontId="12" fillId="2" borderId="0" xfId="1" applyFont="1" applyFill="1" applyAlignment="1" applyProtection="1">
      <alignment vertical="center"/>
      <protection locked="0"/>
    </xf>
    <xf numFmtId="38" fontId="1" fillId="2" borderId="38" xfId="1" applyFont="1" applyFill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horizontal="center" vertical="center"/>
      <protection locked="0"/>
    </xf>
    <xf numFmtId="38" fontId="1" fillId="2" borderId="19" xfId="1" applyFont="1" applyFill="1" applyBorder="1" applyAlignment="1" applyProtection="1">
      <alignment horizontal="center"/>
      <protection locked="0"/>
    </xf>
    <xf numFmtId="180" fontId="1" fillId="2" borderId="0" xfId="0" applyNumberFormat="1" applyFont="1" applyFill="1"/>
    <xf numFmtId="38" fontId="14" fillId="2" borderId="40" xfId="1" applyFont="1" applyFill="1" applyBorder="1" applyAlignment="1" applyProtection="1">
      <alignment vertical="center"/>
      <protection locked="0"/>
    </xf>
    <xf numFmtId="38" fontId="1" fillId="2" borderId="52" xfId="1" applyFont="1" applyFill="1" applyBorder="1" applyAlignment="1" applyProtection="1">
      <alignment horizontal="distributed" vertical="center"/>
      <protection locked="0"/>
    </xf>
    <xf numFmtId="38" fontId="2" fillId="2" borderId="52" xfId="1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horizontal="left" vertical="top" wrapText="1"/>
    </xf>
    <xf numFmtId="38" fontId="1" fillId="2" borderId="40" xfId="1" applyFont="1" applyFill="1" applyBorder="1" applyAlignment="1" applyProtection="1">
      <alignment vertical="center"/>
      <protection locked="0"/>
    </xf>
    <xf numFmtId="38" fontId="2" fillId="2" borderId="41" xfId="1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>
      <alignment vertical="top"/>
    </xf>
    <xf numFmtId="38" fontId="7" fillId="2" borderId="23" xfId="1" applyFont="1" applyFill="1" applyBorder="1" applyAlignment="1" applyProtection="1">
      <alignment vertical="top" wrapText="1"/>
    </xf>
    <xf numFmtId="0" fontId="7" fillId="2" borderId="23" xfId="0" applyFont="1" applyFill="1" applyBorder="1" applyAlignment="1">
      <alignment vertical="top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4" fillId="2" borderId="32" xfId="1" applyFont="1" applyFill="1" applyBorder="1" applyAlignment="1" applyProtection="1">
      <alignment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13" fillId="2" borderId="44" xfId="1" applyNumberFormat="1" applyFont="1" applyFill="1" applyBorder="1" applyAlignment="1" applyProtection="1">
      <alignment horizontal="center" vertical="center"/>
    </xf>
    <xf numFmtId="178" fontId="1" fillId="2" borderId="46" xfId="1" applyNumberFormat="1" applyFont="1" applyFill="1" applyBorder="1" applyAlignment="1" applyProtection="1">
      <alignment vertical="center"/>
    </xf>
    <xf numFmtId="178" fontId="2" fillId="2" borderId="17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3" fillId="2" borderId="17" xfId="1" applyNumberFormat="1" applyFont="1" applyFill="1" applyBorder="1" applyAlignment="1" applyProtection="1">
      <alignment horizontal="center" vertical="center"/>
    </xf>
    <xf numFmtId="178" fontId="4" fillId="2" borderId="65" xfId="1" applyNumberFormat="1" applyFont="1" applyFill="1" applyBorder="1" applyAlignment="1" applyProtection="1">
      <alignment vertical="center"/>
    </xf>
    <xf numFmtId="178" fontId="1" fillId="2" borderId="10" xfId="1" applyNumberFormat="1" applyFont="1" applyFill="1" applyBorder="1" applyAlignment="1" applyProtection="1">
      <alignment vertical="center"/>
    </xf>
    <xf numFmtId="178" fontId="4" fillId="2" borderId="11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vertical="center"/>
    </xf>
    <xf numFmtId="38" fontId="1" fillId="2" borderId="73" xfId="1" applyFont="1" applyFill="1" applyBorder="1" applyAlignment="1" applyProtection="1">
      <alignment vertical="top" wrapText="1"/>
    </xf>
    <xf numFmtId="38" fontId="21" fillId="2" borderId="17" xfId="1" applyFont="1" applyFill="1" applyBorder="1" applyAlignment="1" applyProtection="1">
      <alignment horizontal="right" vertical="center"/>
      <protection locked="0"/>
    </xf>
    <xf numFmtId="38" fontId="12" fillId="2" borderId="17" xfId="1" applyFont="1" applyFill="1" applyBorder="1" applyAlignment="1" applyProtection="1">
      <alignment horizontal="right" vertical="center"/>
    </xf>
    <xf numFmtId="38" fontId="4" fillId="2" borderId="0" xfId="1" applyFont="1" applyFill="1" applyProtection="1">
      <protection locked="0"/>
    </xf>
    <xf numFmtId="38" fontId="14" fillId="2" borderId="39" xfId="1" applyFont="1" applyFill="1" applyBorder="1" applyAlignment="1" applyProtection="1">
      <alignment vertical="center"/>
      <protection locked="0"/>
    </xf>
    <xf numFmtId="38" fontId="1" fillId="2" borderId="34" xfId="1" applyFont="1" applyFill="1" applyBorder="1" applyProtection="1">
      <protection locked="0"/>
    </xf>
    <xf numFmtId="38" fontId="15" fillId="2" borderId="41" xfId="1" applyFont="1" applyFill="1" applyBorder="1" applyAlignment="1" applyProtection="1">
      <alignment horizontal="center" vertical="center"/>
      <protection locked="0"/>
    </xf>
    <xf numFmtId="38" fontId="4" fillId="2" borderId="23" xfId="1" applyFont="1" applyFill="1" applyBorder="1" applyProtection="1"/>
    <xf numFmtId="38" fontId="2" fillId="2" borderId="54" xfId="1" applyFont="1" applyFill="1" applyBorder="1" applyAlignment="1" applyProtection="1">
      <alignment vertical="center"/>
      <protection locked="0"/>
    </xf>
    <xf numFmtId="38" fontId="1" fillId="2" borderId="51" xfId="1" applyFont="1" applyFill="1" applyBorder="1" applyAlignment="1" applyProtection="1">
      <alignment vertical="center"/>
      <protection locked="0"/>
    </xf>
    <xf numFmtId="38" fontId="1" fillId="2" borderId="53" xfId="1" applyFont="1" applyFill="1" applyBorder="1" applyAlignment="1" applyProtection="1">
      <alignment horizontal="distributed" vertical="center"/>
      <protection locked="0"/>
    </xf>
    <xf numFmtId="38" fontId="22" fillId="2" borderId="0" xfId="1" applyFont="1" applyFill="1" applyBorder="1" applyProtection="1">
      <protection locked="0"/>
    </xf>
    <xf numFmtId="38" fontId="1" fillId="2" borderId="63" xfId="1" applyFont="1" applyFill="1" applyBorder="1" applyAlignment="1" applyProtection="1">
      <alignment vertical="center"/>
      <protection locked="0"/>
    </xf>
    <xf numFmtId="178" fontId="1" fillId="2" borderId="43" xfId="1" applyNumberFormat="1" applyFont="1" applyFill="1" applyBorder="1" applyProtection="1"/>
    <xf numFmtId="178" fontId="15" fillId="2" borderId="44" xfId="1" applyNumberFormat="1" applyFont="1" applyFill="1" applyBorder="1" applyAlignment="1" applyProtection="1">
      <alignment horizontal="center" vertical="center"/>
    </xf>
    <xf numFmtId="178" fontId="2" fillId="2" borderId="13" xfId="1" applyNumberFormat="1" applyFont="1" applyFill="1" applyBorder="1" applyAlignment="1" applyProtection="1">
      <alignment vertical="center"/>
    </xf>
    <xf numFmtId="178" fontId="16" fillId="2" borderId="17" xfId="1" applyNumberFormat="1" applyFont="1" applyFill="1" applyBorder="1" applyAlignment="1" applyProtection="1">
      <alignment horizontal="center" vertical="center"/>
    </xf>
    <xf numFmtId="178" fontId="4" fillId="2" borderId="15" xfId="1" applyNumberFormat="1" applyFont="1" applyFill="1" applyBorder="1" applyAlignment="1" applyProtection="1">
      <alignment vertical="center"/>
    </xf>
    <xf numFmtId="178" fontId="1" fillId="2" borderId="13" xfId="1" applyNumberFormat="1" applyFont="1" applyFill="1" applyBorder="1" applyAlignment="1" applyProtection="1">
      <alignment vertical="center"/>
    </xf>
    <xf numFmtId="38" fontId="4" fillId="2" borderId="16" xfId="1" applyFont="1" applyFill="1" applyBorder="1" applyProtection="1"/>
    <xf numFmtId="38" fontId="1" fillId="2" borderId="0" xfId="1" applyFont="1" applyFill="1" applyAlignment="1" applyProtection="1">
      <alignment horizontal="center"/>
    </xf>
    <xf numFmtId="38" fontId="1" fillId="2" borderId="0" xfId="1" applyFont="1" applyFill="1" applyBorder="1" applyAlignment="1" applyProtection="1">
      <alignment horizontal="center"/>
    </xf>
    <xf numFmtId="38" fontId="2" fillId="2" borderId="0" xfId="1" applyFont="1" applyFill="1" applyProtection="1"/>
    <xf numFmtId="38" fontId="1" fillId="2" borderId="0" xfId="1" applyFont="1" applyFill="1" applyAlignment="1" applyProtection="1">
      <alignment horizontal="center"/>
      <protection locked="0"/>
    </xf>
    <xf numFmtId="38" fontId="1" fillId="2" borderId="0" xfId="1" applyFont="1" applyFill="1" applyBorder="1" applyAlignment="1" applyProtection="1">
      <alignment horizontal="center"/>
      <protection locked="0"/>
    </xf>
    <xf numFmtId="38" fontId="2" fillId="2" borderId="0" xfId="1" applyFont="1" applyFill="1" applyProtection="1">
      <protection locked="0"/>
    </xf>
    <xf numFmtId="178" fontId="31" fillId="0" borderId="17" xfId="1" applyNumberFormat="1" applyFont="1" applyFill="1" applyBorder="1" applyAlignment="1" applyProtection="1">
      <alignment horizontal="center" vertical="center"/>
    </xf>
    <xf numFmtId="178" fontId="22" fillId="0" borderId="16" xfId="1" applyNumberFormat="1" applyFont="1" applyFill="1" applyBorder="1" applyProtection="1"/>
    <xf numFmtId="38" fontId="24" fillId="0" borderId="0" xfId="1" applyFont="1" applyAlignment="1" applyProtection="1">
      <alignment horizontal="left" vertical="center"/>
      <protection locked="0"/>
    </xf>
    <xf numFmtId="38" fontId="1" fillId="0" borderId="15" xfId="1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/>
    </xf>
    <xf numFmtId="38" fontId="4" fillId="0" borderId="57" xfId="1" applyFont="1" applyBorder="1" applyAlignment="1" applyProtection="1">
      <alignment vertical="center"/>
      <protection locked="0"/>
    </xf>
    <xf numFmtId="38" fontId="4" fillId="0" borderId="68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horizontal="distributed" vertical="center" shrinkToFit="1"/>
      <protection locked="0"/>
    </xf>
    <xf numFmtId="38" fontId="4" fillId="0" borderId="7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horizontal="distributed" vertical="center"/>
      <protection locked="0"/>
    </xf>
    <xf numFmtId="38" fontId="4" fillId="0" borderId="75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left" vertical="center" shrinkToFit="1"/>
    </xf>
    <xf numFmtId="38" fontId="4" fillId="0" borderId="41" xfId="1" applyFont="1" applyBorder="1" applyAlignment="1" applyProtection="1">
      <alignment vertical="center"/>
      <protection locked="0"/>
    </xf>
    <xf numFmtId="38" fontId="4" fillId="0" borderId="25" xfId="1" applyFont="1" applyBorder="1" applyAlignment="1" applyProtection="1">
      <alignment vertical="center"/>
      <protection locked="0"/>
    </xf>
    <xf numFmtId="38" fontId="7" fillId="0" borderId="41" xfId="1" applyFont="1" applyBorder="1" applyAlignment="1" applyProtection="1">
      <alignment horizontal="distributed" vertical="center" shrinkToFit="1"/>
      <protection locked="0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right"/>
    </xf>
    <xf numFmtId="38" fontId="7" fillId="0" borderId="23" xfId="1" applyFont="1" applyBorder="1" applyProtection="1"/>
    <xf numFmtId="38" fontId="4" fillId="0" borderId="53" xfId="1" applyFont="1" applyBorder="1" applyAlignment="1" applyProtection="1">
      <alignment vertical="center"/>
      <protection locked="0"/>
    </xf>
    <xf numFmtId="38" fontId="4" fillId="0" borderId="21" xfId="1" applyFont="1" applyBorder="1" applyAlignment="1" applyProtection="1">
      <alignment vertical="center"/>
      <protection locked="0"/>
    </xf>
    <xf numFmtId="38" fontId="7" fillId="0" borderId="53" xfId="1" applyFont="1" applyBorder="1" applyAlignment="1" applyProtection="1">
      <alignment horizontal="distributed" vertical="center" shrinkToFit="1"/>
      <protection locked="0"/>
    </xf>
    <xf numFmtId="38" fontId="4" fillId="0" borderId="76" xfId="1" applyFont="1" applyBorder="1" applyAlignment="1" applyProtection="1">
      <alignment horizontal="right" vertical="center"/>
      <protection locked="0"/>
    </xf>
    <xf numFmtId="38" fontId="4" fillId="0" borderId="77" xfId="1" applyFont="1" applyBorder="1" applyAlignment="1" applyProtection="1">
      <alignment vertical="center"/>
      <protection locked="0"/>
    </xf>
    <xf numFmtId="38" fontId="4" fillId="2" borderId="53" xfId="1" applyFont="1" applyFill="1" applyBorder="1" applyAlignment="1" applyProtection="1">
      <alignment horizontal="distributed" vertical="center"/>
      <protection locked="0"/>
    </xf>
    <xf numFmtId="38" fontId="4" fillId="2" borderId="76" xfId="1" applyFont="1" applyFill="1" applyBorder="1" applyAlignment="1" applyProtection="1">
      <alignment horizontal="right" vertical="center"/>
      <protection locked="0"/>
    </xf>
    <xf numFmtId="38" fontId="4" fillId="0" borderId="53" xfId="1" applyFont="1" applyBorder="1" applyAlignment="1" applyProtection="1">
      <alignment horizontal="distributed" vertical="center"/>
      <protection locked="0"/>
    </xf>
    <xf numFmtId="38" fontId="4" fillId="0" borderId="62" xfId="1" applyFont="1" applyBorder="1" applyAlignment="1" applyProtection="1">
      <alignment vertical="center"/>
      <protection locked="0"/>
    </xf>
    <xf numFmtId="178" fontId="4" fillId="0" borderId="17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vertical="center"/>
    </xf>
    <xf numFmtId="178" fontId="1" fillId="0" borderId="13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horizontal="center" vertical="center"/>
    </xf>
    <xf numFmtId="178" fontId="4" fillId="0" borderId="65" xfId="1" applyNumberFormat="1" applyFont="1" applyBorder="1" applyAlignment="1" applyProtection="1">
      <alignment vertical="center"/>
    </xf>
    <xf numFmtId="178" fontId="1" fillId="0" borderId="10" xfId="1" applyNumberFormat="1" applyFont="1" applyBorder="1" applyAlignment="1" applyProtection="1">
      <alignment vertical="center"/>
    </xf>
    <xf numFmtId="178" fontId="7" fillId="0" borderId="16" xfId="1" applyNumberFormat="1" applyFont="1" applyBorder="1" applyProtection="1"/>
    <xf numFmtId="38" fontId="7" fillId="2" borderId="47" xfId="1" applyFont="1" applyFill="1" applyBorder="1" applyAlignment="1" applyProtection="1">
      <alignment vertical="top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38" fontId="12" fillId="2" borderId="0" xfId="1" applyFont="1" applyFill="1" applyProtection="1">
      <protection locked="0"/>
    </xf>
    <xf numFmtId="38" fontId="12" fillId="2" borderId="0" xfId="1" applyFont="1" applyFill="1" applyAlignment="1" applyProtection="1">
      <alignment horizontal="right" vertical="center"/>
    </xf>
    <xf numFmtId="38" fontId="1" fillId="2" borderId="19" xfId="1" applyFont="1" applyFill="1" applyBorder="1" applyAlignment="1" applyProtection="1">
      <alignment horizontal="center"/>
    </xf>
    <xf numFmtId="0" fontId="1" fillId="2" borderId="0" xfId="1" applyNumberFormat="1" applyFont="1" applyFill="1" applyProtection="1">
      <protection locked="0"/>
    </xf>
    <xf numFmtId="38" fontId="1" fillId="2" borderId="39" xfId="1" applyFont="1" applyFill="1" applyBorder="1" applyProtection="1">
      <protection locked="0"/>
    </xf>
    <xf numFmtId="38" fontId="7" fillId="2" borderId="41" xfId="1" applyFont="1" applyFill="1" applyBorder="1" applyAlignment="1" applyProtection="1">
      <alignment horizontal="distributed" vertical="center" shrinkToFit="1"/>
      <protection locked="0"/>
    </xf>
    <xf numFmtId="38" fontId="1" fillId="2" borderId="40" xfId="1" applyFont="1" applyFill="1" applyBorder="1" applyProtection="1">
      <protection locked="0"/>
    </xf>
    <xf numFmtId="38" fontId="18" fillId="2" borderId="41" xfId="1" applyFont="1" applyFill="1" applyBorder="1" applyAlignment="1" applyProtection="1">
      <alignment horizontal="distributed" vertical="center"/>
      <protection locked="0"/>
    </xf>
    <xf numFmtId="38" fontId="4" fillId="2" borderId="41" xfId="1" applyFont="1" applyFill="1" applyBorder="1" applyAlignment="1" applyProtection="1">
      <alignment horizontal="center" vertical="center" shrinkToFit="1"/>
      <protection locked="0"/>
    </xf>
    <xf numFmtId="38" fontId="7" fillId="2" borderId="23" xfId="1" applyFont="1" applyFill="1" applyBorder="1" applyAlignment="1" applyProtection="1">
      <alignment horizontal="left"/>
    </xf>
    <xf numFmtId="38" fontId="1" fillId="2" borderId="42" xfId="1" applyFont="1" applyFill="1" applyBorder="1" applyProtection="1">
      <protection locked="0"/>
    </xf>
    <xf numFmtId="38" fontId="1" fillId="2" borderId="61" xfId="1" applyFont="1" applyFill="1" applyBorder="1" applyAlignment="1" applyProtection="1">
      <alignment horizontal="distributed" vertical="center"/>
      <protection locked="0"/>
    </xf>
    <xf numFmtId="38" fontId="13" fillId="2" borderId="61" xfId="1" applyFont="1" applyFill="1" applyBorder="1" applyAlignment="1" applyProtection="1">
      <alignment horizontal="center" vertical="center"/>
      <protection locked="0"/>
    </xf>
    <xf numFmtId="38" fontId="1" fillId="2" borderId="62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vertical="center"/>
      <protection locked="0"/>
    </xf>
    <xf numFmtId="38" fontId="4" fillId="2" borderId="62" xfId="1" applyFont="1" applyFill="1" applyBorder="1" applyAlignment="1" applyProtection="1">
      <alignment vertical="center"/>
      <protection locked="0"/>
    </xf>
    <xf numFmtId="38" fontId="4" fillId="2" borderId="70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horizontal="distributed" vertical="center"/>
      <protection locked="0"/>
    </xf>
    <xf numFmtId="38" fontId="4" fillId="2" borderId="71" xfId="1" applyFont="1" applyFill="1" applyBorder="1" applyAlignment="1" applyProtection="1">
      <alignment vertical="center"/>
      <protection locked="0"/>
    </xf>
    <xf numFmtId="38" fontId="22" fillId="2" borderId="23" xfId="1" applyFont="1" applyFill="1" applyBorder="1" applyProtection="1"/>
    <xf numFmtId="178" fontId="1" fillId="2" borderId="45" xfId="1" applyNumberFormat="1" applyFont="1" applyFill="1" applyBorder="1" applyAlignment="1" applyProtection="1">
      <alignment vertical="center"/>
    </xf>
    <xf numFmtId="178" fontId="4" fillId="2" borderId="17" xfId="1" applyNumberFormat="1" applyFont="1" applyFill="1" applyBorder="1" applyAlignment="1" applyProtection="1">
      <alignment vertical="center"/>
    </xf>
    <xf numFmtId="178" fontId="22" fillId="2" borderId="16" xfId="1" applyNumberFormat="1" applyFont="1" applyFill="1" applyBorder="1" applyProtection="1"/>
    <xf numFmtId="178" fontId="1" fillId="2" borderId="0" xfId="1" applyNumberFormat="1" applyFont="1" applyFill="1" applyProtection="1"/>
    <xf numFmtId="38" fontId="7" fillId="2" borderId="14" xfId="1" applyFont="1" applyFill="1" applyBorder="1" applyAlignment="1" applyProtection="1">
      <alignment horizontal="left" vertical="center" shrinkToFit="1"/>
    </xf>
    <xf numFmtId="38" fontId="1" fillId="2" borderId="40" xfId="1" applyFont="1" applyFill="1" applyBorder="1" applyAlignment="1" applyProtection="1">
      <alignment horizontal="center"/>
      <protection locked="0"/>
    </xf>
    <xf numFmtId="0" fontId="7" fillId="2" borderId="41" xfId="1" applyNumberFormat="1" applyFont="1" applyFill="1" applyBorder="1" applyAlignment="1" applyProtection="1">
      <alignment horizontal="distributed" vertical="center" shrinkToFit="1"/>
      <protection locked="0"/>
    </xf>
    <xf numFmtId="0" fontId="4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center" wrapText="1"/>
    </xf>
    <xf numFmtId="0" fontId="7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0" xfId="1" applyFont="1" applyFill="1" applyProtection="1">
      <protection locked="0"/>
    </xf>
    <xf numFmtId="38" fontId="1" fillId="2" borderId="23" xfId="1" applyFont="1" applyFill="1" applyBorder="1" applyAlignment="1" applyProtection="1">
      <alignment vertical="top"/>
    </xf>
    <xf numFmtId="178" fontId="7" fillId="2" borderId="16" xfId="1" applyNumberFormat="1" applyFont="1" applyFill="1" applyBorder="1" applyProtection="1"/>
    <xf numFmtId="38" fontId="1" fillId="2" borderId="23" xfId="1" applyFont="1" applyFill="1" applyBorder="1" applyProtection="1"/>
    <xf numFmtId="38" fontId="1" fillId="2" borderId="23" xfId="1" applyFont="1" applyFill="1" applyBorder="1" applyAlignment="1" applyProtection="1">
      <alignment vertical="top" wrapText="1"/>
    </xf>
    <xf numFmtId="178" fontId="1" fillId="2" borderId="16" xfId="1" applyNumberFormat="1" applyFont="1" applyFill="1" applyBorder="1" applyProtection="1"/>
    <xf numFmtId="38" fontId="7" fillId="2" borderId="23" xfId="1" applyFont="1" applyFill="1" applyBorder="1" applyAlignment="1" applyProtection="1">
      <alignment horizontal="right"/>
    </xf>
    <xf numFmtId="38" fontId="7" fillId="2" borderId="23" xfId="1" applyFont="1" applyFill="1" applyBorder="1" applyAlignment="1" applyProtection="1">
      <alignment shrinkToFit="1"/>
    </xf>
    <xf numFmtId="38" fontId="7" fillId="2" borderId="41" xfId="1" applyFont="1" applyFill="1" applyBorder="1" applyAlignment="1" applyProtection="1">
      <alignment horizontal="center" vertical="center" shrinkToFit="1"/>
      <protection locked="0"/>
    </xf>
    <xf numFmtId="38" fontId="15" fillId="2" borderId="61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vertical="center" shrinkToFit="1"/>
    </xf>
    <xf numFmtId="38" fontId="7" fillId="2" borderId="23" xfId="1" applyFont="1" applyFill="1" applyBorder="1" applyAlignment="1" applyProtection="1">
      <alignment horizontal="right" vertical="top" wrapText="1"/>
    </xf>
    <xf numFmtId="38" fontId="1" fillId="2" borderId="78" xfId="1" applyFont="1" applyFill="1" applyBorder="1" applyAlignment="1" applyProtection="1">
      <alignment horizontal="center" vertical="center"/>
      <protection locked="0"/>
    </xf>
    <xf numFmtId="38" fontId="1" fillId="2" borderId="14" xfId="1" applyFont="1" applyFill="1" applyBorder="1" applyProtection="1"/>
    <xf numFmtId="38" fontId="1" fillId="2" borderId="3" xfId="1" applyFont="1" applyFill="1" applyBorder="1" applyAlignment="1" applyProtection="1">
      <alignment vertical="center"/>
      <protection locked="0"/>
    </xf>
    <xf numFmtId="38" fontId="4" fillId="2" borderId="69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" fillId="2" borderId="41" xfId="1" applyFont="1" applyFill="1" applyBorder="1" applyProtection="1">
      <protection locked="0"/>
    </xf>
    <xf numFmtId="38" fontId="17" fillId="2" borderId="41" xfId="1" applyFont="1" applyFill="1" applyBorder="1" applyAlignment="1" applyProtection="1">
      <alignment vertical="center"/>
      <protection locked="0"/>
    </xf>
    <xf numFmtId="38" fontId="13" fillId="2" borderId="62" xfId="1" applyFont="1" applyFill="1" applyBorder="1" applyAlignment="1" applyProtection="1">
      <alignment vertical="center"/>
      <protection locked="0"/>
    </xf>
    <xf numFmtId="38" fontId="1" fillId="2" borderId="39" xfId="1" applyFont="1" applyFill="1" applyBorder="1" applyAlignment="1" applyProtection="1">
      <alignment horizontal="center"/>
      <protection locked="0"/>
    </xf>
    <xf numFmtId="38" fontId="1" fillId="2" borderId="56" xfId="1" applyFont="1" applyFill="1" applyBorder="1" applyAlignment="1" applyProtection="1">
      <alignment horizontal="center"/>
      <protection locked="0"/>
    </xf>
    <xf numFmtId="38" fontId="1" fillId="2" borderId="57" xfId="1" applyFont="1" applyFill="1" applyBorder="1" applyAlignment="1" applyProtection="1">
      <alignment horizontal="distributed" vertical="center"/>
      <protection locked="0"/>
    </xf>
    <xf numFmtId="38" fontId="13" fillId="2" borderId="57" xfId="1" applyFont="1" applyFill="1" applyBorder="1" applyAlignment="1" applyProtection="1">
      <alignment horizontal="center" vertical="center"/>
      <protection locked="0"/>
    </xf>
    <xf numFmtId="38" fontId="1" fillId="2" borderId="30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/>
      <protection locked="0"/>
    </xf>
    <xf numFmtId="178" fontId="15" fillId="2" borderId="17" xfId="1" applyNumberFormat="1" applyFont="1" applyFill="1" applyBorder="1" applyAlignment="1" applyProtection="1">
      <alignment horizontal="center" vertical="center"/>
    </xf>
    <xf numFmtId="38" fontId="1" fillId="2" borderId="25" xfId="1" applyFont="1" applyFill="1" applyBorder="1" applyProtection="1">
      <protection locked="0"/>
    </xf>
    <xf numFmtId="38" fontId="1" fillId="2" borderId="41" xfId="1" applyFont="1" applyFill="1" applyBorder="1" applyAlignment="1" applyProtection="1">
      <alignment horizontal="distributed"/>
      <protection locked="0"/>
    </xf>
    <xf numFmtId="38" fontId="1" fillId="2" borderId="41" xfId="1" applyFont="1" applyFill="1" applyBorder="1" applyAlignment="1" applyProtection="1">
      <alignment horizont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38" fontId="7" fillId="2" borderId="23" xfId="1" applyFont="1" applyFill="1" applyBorder="1" applyAlignment="1" applyProtection="1">
      <alignment vertical="top" shrinkToFit="1"/>
    </xf>
    <xf numFmtId="38" fontId="4" fillId="2" borderId="57" xfId="1" applyFont="1" applyFill="1" applyBorder="1" applyAlignment="1" applyProtection="1">
      <alignment vertical="center"/>
      <protection locked="0"/>
    </xf>
    <xf numFmtId="38" fontId="4" fillId="2" borderId="30" xfId="1" applyFont="1" applyFill="1" applyBorder="1" applyAlignment="1" applyProtection="1">
      <alignment vertical="center"/>
      <protection locked="0"/>
    </xf>
    <xf numFmtId="38" fontId="4" fillId="2" borderId="79" xfId="1" applyFont="1" applyFill="1" applyBorder="1" applyAlignment="1" applyProtection="1">
      <alignment vertical="center"/>
      <protection locked="0"/>
    </xf>
    <xf numFmtId="38" fontId="4" fillId="2" borderId="57" xfId="1" applyFont="1" applyFill="1" applyBorder="1" applyAlignment="1" applyProtection="1">
      <alignment horizontal="distributed" vertical="center"/>
      <protection locked="0"/>
    </xf>
    <xf numFmtId="38" fontId="4" fillId="2" borderId="74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40" xfId="1" applyFont="1" applyFill="1" applyBorder="1" applyAlignment="1" applyProtection="1">
      <alignment vertical="center"/>
      <protection locked="0"/>
    </xf>
    <xf numFmtId="38" fontId="1" fillId="2" borderId="56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 vertical="center"/>
      <protection locked="0"/>
    </xf>
    <xf numFmtId="178" fontId="1" fillId="2" borderId="43" xfId="1" applyNumberFormat="1" applyFont="1" applyFill="1" applyBorder="1" applyAlignment="1" applyProtection="1">
      <alignment horizontal="center" vertical="center"/>
    </xf>
    <xf numFmtId="38" fontId="1" fillId="2" borderId="54" xfId="1" applyFont="1" applyFill="1" applyBorder="1" applyAlignment="1" applyProtection="1">
      <alignment vertical="center"/>
      <protection locked="0"/>
    </xf>
    <xf numFmtId="38" fontId="1" fillId="2" borderId="79" xfId="1" applyFont="1" applyFill="1" applyBorder="1" applyAlignment="1" applyProtection="1">
      <alignment vertical="center"/>
      <protection locked="0"/>
    </xf>
    <xf numFmtId="38" fontId="1" fillId="2" borderId="70" xfId="1" applyFont="1" applyFill="1" applyBorder="1" applyAlignment="1" applyProtection="1">
      <alignment vertical="center"/>
      <protection locked="0"/>
    </xf>
    <xf numFmtId="178" fontId="4" fillId="2" borderId="72" xfId="1" applyNumberFormat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center"/>
      <protection locked="0"/>
    </xf>
    <xf numFmtId="38" fontId="4" fillId="0" borderId="34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right" vertical="center"/>
      <protection locked="0"/>
    </xf>
    <xf numFmtId="38" fontId="17" fillId="0" borderId="34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Border="1" applyAlignment="1" applyProtection="1">
      <alignment horizontal="right" vertical="center"/>
    </xf>
    <xf numFmtId="38" fontId="4" fillId="2" borderId="71" xfId="1" applyFont="1" applyFill="1" applyBorder="1" applyAlignment="1" applyProtection="1">
      <alignment horizontal="right" vertical="center"/>
      <protection locked="0"/>
    </xf>
    <xf numFmtId="38" fontId="17" fillId="2" borderId="34" xfId="1" applyFont="1" applyFill="1" applyBorder="1" applyAlignment="1" applyProtection="1">
      <alignment horizontal="right" vertical="center"/>
      <protection locked="0"/>
    </xf>
    <xf numFmtId="38" fontId="4" fillId="2" borderId="74" xfId="1" applyFont="1" applyFill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38" fontId="2" fillId="2" borderId="13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" fillId="0" borderId="13" xfId="1" applyFont="1" applyFill="1" applyBorder="1" applyProtection="1">
      <protection locked="0"/>
    </xf>
    <xf numFmtId="38" fontId="1" fillId="0" borderId="13" xfId="1" applyFont="1" applyBorder="1" applyProtection="1">
      <protection locked="0"/>
    </xf>
    <xf numFmtId="38" fontId="1" fillId="2" borderId="13" xfId="1" applyFont="1" applyFill="1" applyBorder="1" applyProtection="1">
      <protection locked="0"/>
    </xf>
    <xf numFmtId="38" fontId="1" fillId="2" borderId="13" xfId="1" applyFont="1" applyFill="1" applyBorder="1" applyAlignment="1" applyProtection="1">
      <alignment vertical="top"/>
      <protection locked="0"/>
    </xf>
    <xf numFmtId="38" fontId="4" fillId="2" borderId="41" xfId="1" applyFont="1" applyFill="1" applyBorder="1" applyAlignment="1" applyProtection="1">
      <alignment horizontal="distributed" vertical="center" shrinkToFit="1"/>
      <protection locked="0"/>
    </xf>
    <xf numFmtId="38" fontId="25" fillId="2" borderId="41" xfId="1" applyFont="1" applyFill="1" applyBorder="1" applyAlignment="1" applyProtection="1">
      <alignment horizontal="center" vertical="center"/>
      <protection locked="0"/>
    </xf>
    <xf numFmtId="38" fontId="25" fillId="2" borderId="59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25" fillId="2" borderId="57" xfId="1" applyFont="1" applyFill="1" applyBorder="1" applyAlignment="1" applyProtection="1">
      <alignment horizontal="center" vertical="center"/>
      <protection locked="0"/>
    </xf>
    <xf numFmtId="38" fontId="25" fillId="2" borderId="30" xfId="1" applyFont="1" applyFill="1" applyBorder="1" applyAlignment="1" applyProtection="1">
      <alignment horizontal="center" vertical="center"/>
      <protection locked="0"/>
    </xf>
    <xf numFmtId="38" fontId="25" fillId="2" borderId="62" xfId="1" applyFont="1" applyFill="1" applyBorder="1" applyAlignment="1" applyProtection="1">
      <alignment horizontal="center" vertical="center"/>
      <protection locked="0"/>
    </xf>
    <xf numFmtId="178" fontId="1" fillId="2" borderId="80" xfId="1" applyNumberFormat="1" applyFont="1" applyFill="1" applyBorder="1" applyAlignment="1" applyProtection="1">
      <alignment vertical="center"/>
    </xf>
    <xf numFmtId="38" fontId="1" fillId="2" borderId="56" xfId="1" applyFont="1" applyFill="1" applyBorder="1" applyAlignment="1" applyProtection="1">
      <alignment vertical="center"/>
      <protection locked="0"/>
    </xf>
    <xf numFmtId="178" fontId="1" fillId="2" borderId="42" xfId="1" applyNumberFormat="1" applyFont="1" applyFill="1" applyBorder="1" applyAlignment="1" applyProtection="1">
      <alignment vertical="center"/>
    </xf>
    <xf numFmtId="38" fontId="2" fillId="2" borderId="41" xfId="1" applyFont="1" applyFill="1" applyBorder="1" applyAlignment="1" applyProtection="1">
      <alignment horizontal="distributed" vertical="center"/>
      <protection locked="0"/>
    </xf>
    <xf numFmtId="38" fontId="22" fillId="2" borderId="41" xfId="1" applyFont="1" applyFill="1" applyBorder="1" applyAlignment="1" applyProtection="1">
      <alignment horizontal="distributed" vertical="center"/>
      <protection locked="0"/>
    </xf>
    <xf numFmtId="180" fontId="0" fillId="2" borderId="0" xfId="0" applyNumberFormat="1" applyFill="1"/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center" wrapText="1"/>
    </xf>
    <xf numFmtId="38" fontId="7" fillId="2" borderId="23" xfId="1" applyFont="1" applyFill="1" applyBorder="1" applyAlignment="1" applyProtection="1">
      <alignment wrapText="1"/>
    </xf>
    <xf numFmtId="38" fontId="7" fillId="2" borderId="14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center" vertical="top" wrapText="1"/>
    </xf>
    <xf numFmtId="178" fontId="1" fillId="2" borderId="9" xfId="1" applyNumberFormat="1" applyFont="1" applyFill="1" applyBorder="1" applyAlignment="1" applyProtection="1">
      <alignment vertical="center"/>
    </xf>
    <xf numFmtId="38" fontId="14" fillId="2" borderId="41" xfId="1" applyFont="1" applyFill="1" applyBorder="1" applyAlignment="1" applyProtection="1">
      <alignment horizontal="distributed" vertical="center"/>
      <protection locked="0"/>
    </xf>
    <xf numFmtId="0" fontId="1" fillId="0" borderId="23" xfId="0" applyFont="1" applyBorder="1" applyAlignment="1">
      <alignment vertical="top" wrapText="1"/>
    </xf>
    <xf numFmtId="38" fontId="7" fillId="0" borderId="16" xfId="1" applyFont="1" applyFill="1" applyBorder="1" applyProtection="1"/>
    <xf numFmtId="55" fontId="4" fillId="0" borderId="0" xfId="0" applyNumberFormat="1" applyFont="1" applyAlignment="1">
      <alignment horizontal="right"/>
    </xf>
    <xf numFmtId="38" fontId="4" fillId="2" borderId="41" xfId="1" applyFont="1" applyFill="1" applyBorder="1" applyAlignment="1" applyProtection="1">
      <alignment vertical="center" wrapText="1" shrinkToFit="1"/>
      <protection locked="0"/>
    </xf>
    <xf numFmtId="38" fontId="0" fillId="0" borderId="52" xfId="1" applyFont="1" applyFill="1" applyBorder="1" applyAlignment="1" applyProtection="1">
      <alignment horizontal="distributed" vertical="center"/>
      <protection locked="0"/>
    </xf>
    <xf numFmtId="38" fontId="0" fillId="0" borderId="41" xfId="1" applyFont="1" applyFill="1" applyBorder="1" applyAlignment="1" applyProtection="1">
      <alignment horizontal="distributed" vertical="center"/>
      <protection locked="0"/>
    </xf>
    <xf numFmtId="38" fontId="0" fillId="0" borderId="40" xfId="1" applyFont="1" applyFill="1" applyBorder="1" applyProtection="1">
      <protection locked="0"/>
    </xf>
    <xf numFmtId="178" fontId="0" fillId="0" borderId="44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Border="1" applyAlignment="1" applyProtection="1">
      <alignment horizontal="center" vertical="center"/>
    </xf>
    <xf numFmtId="38" fontId="26" fillId="2" borderId="25" xfId="1" applyFont="1" applyFill="1" applyBorder="1" applyAlignment="1" applyProtection="1">
      <alignment horizontal="center" vertical="center"/>
      <protection locked="0"/>
    </xf>
    <xf numFmtId="38" fontId="4" fillId="2" borderId="64" xfId="1" applyFont="1" applyFill="1" applyBorder="1" applyAlignment="1" applyProtection="1">
      <alignment vertical="center"/>
      <protection locked="0"/>
    </xf>
    <xf numFmtId="38" fontId="14" fillId="2" borderId="50" xfId="1" applyFont="1" applyFill="1" applyBorder="1" applyAlignment="1" applyProtection="1">
      <alignment vertical="center"/>
      <protection locked="0"/>
    </xf>
    <xf numFmtId="38" fontId="2" fillId="2" borderId="52" xfId="1" applyFont="1" applyFill="1" applyBorder="1" applyAlignment="1" applyProtection="1">
      <alignment horizontal="distributed" vertical="center"/>
      <protection locked="0"/>
    </xf>
    <xf numFmtId="38" fontId="27" fillId="2" borderId="25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distributed" vertical="center"/>
      <protection locked="0"/>
    </xf>
    <xf numFmtId="38" fontId="28" fillId="2" borderId="25" xfId="1" applyFont="1" applyFill="1" applyBorder="1" applyAlignment="1" applyProtection="1">
      <alignment horizontal="center" vertical="center"/>
      <protection locked="0"/>
    </xf>
    <xf numFmtId="38" fontId="29" fillId="2" borderId="41" xfId="1" applyFont="1" applyFill="1" applyBorder="1" applyAlignment="1" applyProtection="1">
      <alignment horizontal="distributed" vertical="center"/>
      <protection locked="0"/>
    </xf>
    <xf numFmtId="38" fontId="1" fillId="0" borderId="0" xfId="1" applyFont="1" applyFill="1" applyAlignment="1" applyProtection="1">
      <protection locked="0"/>
    </xf>
    <xf numFmtId="0" fontId="1" fillId="0" borderId="0" xfId="1" applyNumberFormat="1" applyFont="1" applyFill="1" applyAlignment="1" applyProtection="1">
      <protection locked="0"/>
    </xf>
    <xf numFmtId="178" fontId="0" fillId="0" borderId="17" xfId="1" applyNumberFormat="1" applyFont="1" applyFill="1" applyBorder="1" applyAlignment="1" applyProtection="1">
      <alignment horizontal="center" vertical="center"/>
    </xf>
    <xf numFmtId="38" fontId="22" fillId="2" borderId="39" xfId="1" applyFont="1" applyFill="1" applyBorder="1" applyAlignment="1" applyProtection="1">
      <alignment horizontal="center" vertical="center"/>
      <protection locked="0"/>
    </xf>
    <xf numFmtId="38" fontId="21" fillId="2" borderId="25" xfId="1" applyFont="1" applyFill="1" applyBorder="1" applyAlignment="1" applyProtection="1">
      <alignment horizontal="center" vertical="center"/>
      <protection locked="0"/>
    </xf>
    <xf numFmtId="38" fontId="30" fillId="2" borderId="23" xfId="1" applyFont="1" applyFill="1" applyBorder="1" applyAlignment="1" applyProtection="1">
      <alignment vertical="top"/>
    </xf>
    <xf numFmtId="38" fontId="30" fillId="0" borderId="41" xfId="1" applyFont="1" applyFill="1" applyBorder="1" applyAlignment="1" applyProtection="1">
      <alignment horizontal="distributed" vertical="center"/>
      <protection locked="0"/>
    </xf>
    <xf numFmtId="38" fontId="1" fillId="2" borderId="0" xfId="1" applyFont="1" applyFill="1" applyBorder="1" applyProtection="1">
      <protection locked="0"/>
    </xf>
    <xf numFmtId="178" fontId="0" fillId="2" borderId="44" xfId="1" applyNumberFormat="1" applyFont="1" applyFill="1" applyBorder="1" applyAlignment="1" applyProtection="1">
      <alignment horizontal="center" vertical="center"/>
    </xf>
    <xf numFmtId="38" fontId="0" fillId="2" borderId="41" xfId="1" applyFont="1" applyFill="1" applyBorder="1" applyAlignment="1" applyProtection="1">
      <alignment horizontal="distributed" vertical="center"/>
      <protection locked="0"/>
    </xf>
    <xf numFmtId="178" fontId="0" fillId="2" borderId="17" xfId="1" applyNumberFormat="1" applyFont="1" applyFill="1" applyBorder="1" applyAlignment="1" applyProtection="1">
      <alignment horizontal="center" vertical="center"/>
    </xf>
    <xf numFmtId="178" fontId="19" fillId="0" borderId="47" xfId="1" applyNumberFormat="1" applyFont="1" applyFill="1" applyBorder="1" applyAlignment="1" applyProtection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49" xfId="0" applyNumberFormat="1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176" fontId="1" fillId="0" borderId="48" xfId="0" applyNumberFormat="1" applyFont="1" applyBorder="1" applyAlignment="1">
      <alignment horizontal="center" vertical="center"/>
    </xf>
    <xf numFmtId="176" fontId="1" fillId="0" borderId="81" xfId="0" applyNumberFormat="1" applyFont="1" applyBorder="1" applyAlignment="1">
      <alignment horizontal="center" vertical="center"/>
    </xf>
    <xf numFmtId="176" fontId="9" fillId="0" borderId="82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left" vertical="top" shrinkToFit="1"/>
      <protection locked="0"/>
    </xf>
    <xf numFmtId="176" fontId="7" fillId="0" borderId="15" xfId="0" applyNumberFormat="1" applyFont="1" applyBorder="1" applyAlignment="1" applyProtection="1">
      <alignment horizontal="left" vertical="top" shrinkToFit="1"/>
      <protection locked="0"/>
    </xf>
    <xf numFmtId="179" fontId="6" fillId="0" borderId="47" xfId="0" applyNumberFormat="1" applyFont="1" applyBorder="1" applyAlignment="1" applyProtection="1">
      <alignment horizontal="center" vertical="center"/>
      <protection locked="0"/>
    </xf>
    <xf numFmtId="179" fontId="6" fillId="0" borderId="83" xfId="0" applyNumberFormat="1" applyFont="1" applyBorder="1" applyAlignment="1" applyProtection="1">
      <alignment horizontal="center" vertical="center"/>
      <protection locked="0"/>
    </xf>
    <xf numFmtId="179" fontId="6" fillId="0" borderId="37" xfId="0" applyNumberFormat="1" applyFont="1" applyBorder="1" applyAlignment="1" applyProtection="1">
      <alignment horizontal="center" vertical="center"/>
      <protection locked="0"/>
    </xf>
    <xf numFmtId="179" fontId="6" fillId="0" borderId="73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>
      <alignment horizontal="center" shrinkToFit="1"/>
    </xf>
    <xf numFmtId="0" fontId="8" fillId="0" borderId="17" xfId="0" applyFont="1" applyBorder="1" applyAlignment="1">
      <alignment horizontal="center" shrinkToFit="1"/>
    </xf>
    <xf numFmtId="176" fontId="9" fillId="0" borderId="13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left" vertical="top" wrapText="1" shrinkToFit="1"/>
      <protection locked="0"/>
    </xf>
    <xf numFmtId="176" fontId="7" fillId="0" borderId="15" xfId="0" applyNumberFormat="1" applyFont="1" applyBorder="1" applyAlignment="1" applyProtection="1">
      <alignment horizontal="left" vertical="top" wrapText="1" shrinkToFit="1"/>
      <protection locked="0"/>
    </xf>
    <xf numFmtId="38" fontId="1" fillId="2" borderId="48" xfId="1" applyFont="1" applyFill="1" applyBorder="1" applyAlignment="1" applyProtection="1">
      <alignment horizontal="center" vertical="center"/>
      <protection locked="0"/>
    </xf>
    <xf numFmtId="38" fontId="1" fillId="2" borderId="49" xfId="1" applyFont="1" applyFill="1" applyBorder="1" applyAlignment="1" applyProtection="1">
      <alignment horizontal="center" vertical="center"/>
      <protection locked="0"/>
    </xf>
    <xf numFmtId="179" fontId="6" fillId="2" borderId="47" xfId="1" applyNumberFormat="1" applyFont="1" applyFill="1" applyBorder="1" applyAlignment="1" applyProtection="1">
      <alignment horizontal="center" vertical="center"/>
      <protection locked="0"/>
    </xf>
    <xf numFmtId="179" fontId="6" fillId="2" borderId="37" xfId="1" applyNumberFormat="1" applyFont="1" applyFill="1" applyBorder="1" applyAlignment="1" applyProtection="1">
      <alignment horizontal="center" vertical="center"/>
      <protection locked="0"/>
    </xf>
    <xf numFmtId="38" fontId="24" fillId="2" borderId="84" xfId="1" applyFont="1" applyFill="1" applyBorder="1" applyAlignment="1" applyProtection="1">
      <alignment horizontal="distributed" vertical="center"/>
      <protection locked="0"/>
    </xf>
    <xf numFmtId="38" fontId="1" fillId="2" borderId="13" xfId="1" applyFont="1" applyFill="1" applyBorder="1" applyAlignment="1" applyProtection="1">
      <alignment horizontal="center" vertical="center"/>
      <protection locked="0"/>
    </xf>
    <xf numFmtId="38" fontId="1" fillId="2" borderId="17" xfId="1" applyFont="1" applyFill="1" applyBorder="1" applyAlignment="1" applyProtection="1">
      <alignment horizontal="center" vertical="center"/>
      <protection locked="0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1" fillId="2" borderId="48" xfId="1" applyFont="1" applyFill="1" applyBorder="1" applyAlignment="1" applyProtection="1">
      <alignment horizontal="center" vertical="center"/>
    </xf>
    <xf numFmtId="38" fontId="1" fillId="2" borderId="49" xfId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horizontal="left" vertical="top" shrinkToFit="1"/>
      <protection locked="0"/>
    </xf>
    <xf numFmtId="38" fontId="7" fillId="2" borderId="15" xfId="1" applyFont="1" applyFill="1" applyBorder="1" applyAlignment="1" applyProtection="1">
      <alignment horizontal="left" vertical="top" shrinkToFit="1"/>
      <protection locked="0"/>
    </xf>
    <xf numFmtId="38" fontId="8" fillId="2" borderId="17" xfId="1" applyFont="1" applyFill="1" applyBorder="1" applyAlignment="1" applyProtection="1">
      <alignment horizontal="center" shrinkToFit="1"/>
      <protection locked="0"/>
    </xf>
    <xf numFmtId="38" fontId="8" fillId="2" borderId="15" xfId="1" applyFont="1" applyFill="1" applyBorder="1" applyAlignment="1" applyProtection="1">
      <alignment horizontal="center" shrinkToFit="1"/>
      <protection locked="0"/>
    </xf>
    <xf numFmtId="178" fontId="23" fillId="2" borderId="17" xfId="1" applyNumberFormat="1" applyFont="1" applyFill="1" applyBorder="1" applyAlignment="1" applyProtection="1">
      <alignment horizontal="center" shrinkToFit="1"/>
    </xf>
    <xf numFmtId="38" fontId="8" fillId="0" borderId="17" xfId="1" applyFont="1" applyFill="1" applyBorder="1" applyAlignment="1" applyProtection="1">
      <alignment horizontal="center" shrinkToFit="1"/>
      <protection locked="0"/>
    </xf>
    <xf numFmtId="38" fontId="8" fillId="0" borderId="15" xfId="1" applyFont="1" applyFill="1" applyBorder="1" applyAlignment="1" applyProtection="1">
      <alignment horizontal="center" shrinkToFit="1"/>
      <protection locked="0"/>
    </xf>
    <xf numFmtId="178" fontId="8" fillId="0" borderId="17" xfId="1" applyNumberFormat="1" applyFont="1" applyFill="1" applyBorder="1" applyAlignment="1" applyProtection="1">
      <alignment horizontal="center" shrinkToFit="1"/>
    </xf>
    <xf numFmtId="38" fontId="24" fillId="0" borderId="44" xfId="1" applyFont="1" applyFill="1" applyBorder="1" applyAlignment="1" applyProtection="1">
      <alignment horizontal="distributed" vertical="center"/>
      <protection locked="0"/>
    </xf>
    <xf numFmtId="179" fontId="6" fillId="0" borderId="47" xfId="1" applyNumberFormat="1" applyFont="1" applyFill="1" applyBorder="1" applyAlignment="1" applyProtection="1">
      <alignment horizontal="center" vertical="center"/>
      <protection locked="0"/>
    </xf>
    <xf numFmtId="179" fontId="6" fillId="0" borderId="83" xfId="1" applyNumberFormat="1" applyFont="1" applyFill="1" applyBorder="1" applyAlignment="1" applyProtection="1">
      <alignment horizontal="center" vertical="center"/>
      <protection locked="0"/>
    </xf>
    <xf numFmtId="179" fontId="6" fillId="0" borderId="37" xfId="1" applyNumberFormat="1" applyFont="1" applyFill="1" applyBorder="1" applyAlignment="1" applyProtection="1">
      <alignment horizontal="center" vertical="center"/>
      <protection locked="0"/>
    </xf>
    <xf numFmtId="179" fontId="6" fillId="0" borderId="73" xfId="1" applyNumberFormat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left" vertical="top" shrinkToFit="1"/>
      <protection locked="0"/>
    </xf>
    <xf numFmtId="38" fontId="7" fillId="0" borderId="15" xfId="1" applyFont="1" applyFill="1" applyBorder="1" applyAlignment="1" applyProtection="1">
      <alignment horizontal="left" vertical="top" shrinkToFit="1"/>
      <protection locked="0"/>
    </xf>
    <xf numFmtId="38" fontId="1" fillId="0" borderId="13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38" fontId="1" fillId="0" borderId="10" xfId="1" applyFont="1" applyFill="1" applyBorder="1" applyAlignment="1" applyProtection="1">
      <alignment horizontal="center" vertical="center"/>
    </xf>
    <xf numFmtId="38" fontId="1" fillId="0" borderId="48" xfId="1" applyFont="1" applyFill="1" applyBorder="1" applyAlignment="1" applyProtection="1">
      <alignment horizontal="center" vertical="center"/>
    </xf>
    <xf numFmtId="38" fontId="1" fillId="0" borderId="49" xfId="1" applyFont="1" applyFill="1" applyBorder="1" applyAlignment="1" applyProtection="1">
      <alignment horizontal="center" vertical="center"/>
    </xf>
    <xf numFmtId="38" fontId="1" fillId="0" borderId="85" xfId="1" applyFont="1" applyFill="1" applyBorder="1" applyAlignment="1" applyProtection="1">
      <alignment horizontal="center" vertical="center"/>
    </xf>
    <xf numFmtId="38" fontId="1" fillId="0" borderId="82" xfId="1" applyFont="1" applyFill="1" applyBorder="1" applyAlignment="1" applyProtection="1">
      <alignment horizontal="center" vertical="center"/>
    </xf>
    <xf numFmtId="38" fontId="7" fillId="2" borderId="23" xfId="1" applyFont="1" applyFill="1" applyBorder="1" applyAlignment="1" applyProtection="1">
      <alignment horizontal="left" vertical="top" wrapText="1"/>
    </xf>
    <xf numFmtId="0" fontId="0" fillId="0" borderId="23" xfId="0" applyBorder="1"/>
    <xf numFmtId="38" fontId="12" fillId="0" borderId="17" xfId="1" applyFont="1" applyFill="1" applyBorder="1" applyAlignment="1" applyProtection="1">
      <alignment horizontal="right" vertical="center"/>
    </xf>
    <xf numFmtId="38" fontId="8" fillId="0" borderId="17" xfId="1" applyFont="1" applyBorder="1" applyAlignment="1" applyProtection="1">
      <alignment horizontal="center" shrinkToFit="1"/>
      <protection locked="0"/>
    </xf>
    <xf numFmtId="38" fontId="8" fillId="0" borderId="15" xfId="1" applyFont="1" applyBorder="1" applyAlignment="1" applyProtection="1">
      <alignment horizontal="center" shrinkToFit="1"/>
      <protection locked="0"/>
    </xf>
    <xf numFmtId="178" fontId="8" fillId="0" borderId="17" xfId="1" applyNumberFormat="1" applyFont="1" applyBorder="1" applyAlignment="1" applyProtection="1">
      <alignment horizontal="center" shrinkToFit="1"/>
    </xf>
    <xf numFmtId="38" fontId="24" fillId="0" borderId="44" xfId="1" applyFont="1" applyBorder="1" applyAlignment="1" applyProtection="1">
      <alignment horizontal="distributed" vertical="center"/>
      <protection locked="0"/>
    </xf>
    <xf numFmtId="179" fontId="6" fillId="0" borderId="47" xfId="1" applyNumberFormat="1" applyFont="1" applyBorder="1" applyAlignment="1" applyProtection="1">
      <alignment horizontal="center" vertical="center"/>
      <protection locked="0"/>
    </xf>
    <xf numFmtId="179" fontId="6" fillId="0" borderId="83" xfId="1" applyNumberFormat="1" applyFont="1" applyBorder="1" applyAlignment="1" applyProtection="1">
      <alignment horizontal="center" vertical="center"/>
      <protection locked="0"/>
    </xf>
    <xf numFmtId="179" fontId="6" fillId="0" borderId="37" xfId="1" applyNumberFormat="1" applyFont="1" applyBorder="1" applyAlignment="1" applyProtection="1">
      <alignment horizontal="center" vertical="center"/>
      <protection locked="0"/>
    </xf>
    <xf numFmtId="179" fontId="6" fillId="0" borderId="73" xfId="1" applyNumberFormat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left" vertical="top" shrinkToFit="1"/>
      <protection locked="0"/>
    </xf>
    <xf numFmtId="38" fontId="7" fillId="0" borderId="15" xfId="1" applyFont="1" applyBorder="1" applyAlignment="1" applyProtection="1">
      <alignment horizontal="left" vertical="top" shrinkToFit="1"/>
      <protection locked="0"/>
    </xf>
    <xf numFmtId="38" fontId="1" fillId="0" borderId="13" xfId="1" applyFont="1" applyBorder="1" applyAlignment="1" applyProtection="1">
      <alignment horizontal="center" vertical="center"/>
    </xf>
    <xf numFmtId="38" fontId="1" fillId="0" borderId="17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82" xfId="1" applyFont="1" applyBorder="1" applyAlignment="1" applyProtection="1">
      <alignment horizontal="center" vertical="center"/>
    </xf>
    <xf numFmtId="38" fontId="24" fillId="2" borderId="44" xfId="1" applyFont="1" applyFill="1" applyBorder="1" applyAlignment="1" applyProtection="1">
      <alignment horizontal="distributed" vertical="center"/>
      <protection locked="0"/>
    </xf>
    <xf numFmtId="179" fontId="6" fillId="2" borderId="83" xfId="1" applyNumberFormat="1" applyFont="1" applyFill="1" applyBorder="1" applyAlignment="1" applyProtection="1">
      <alignment horizontal="center" vertical="center"/>
      <protection locked="0"/>
    </xf>
    <xf numFmtId="179" fontId="6" fillId="2" borderId="73" xfId="1" applyNumberFormat="1" applyFont="1" applyFill="1" applyBorder="1" applyAlignment="1" applyProtection="1">
      <alignment horizontal="center" vertical="center"/>
      <protection locked="0"/>
    </xf>
    <xf numFmtId="38" fontId="1" fillId="2" borderId="13" xfId="1" applyFont="1" applyFill="1" applyBorder="1" applyAlignment="1" applyProtection="1">
      <alignment horizontal="center" vertical="center"/>
    </xf>
    <xf numFmtId="38" fontId="1" fillId="2" borderId="17" xfId="1" applyFont="1" applyFill="1" applyBorder="1" applyAlignment="1" applyProtection="1">
      <alignment horizontal="center" vertical="center"/>
    </xf>
    <xf numFmtId="38" fontId="1" fillId="2" borderId="10" xfId="1" applyFont="1" applyFill="1" applyBorder="1" applyAlignment="1" applyProtection="1">
      <alignment horizontal="center" vertical="center"/>
    </xf>
    <xf numFmtId="38" fontId="1" fillId="2" borderId="85" xfId="1" applyFont="1" applyFill="1" applyBorder="1" applyAlignment="1" applyProtection="1">
      <alignment horizontal="center" vertical="center"/>
    </xf>
    <xf numFmtId="178" fontId="8" fillId="2" borderId="17" xfId="1" applyNumberFormat="1" applyFont="1" applyFill="1" applyBorder="1" applyAlignment="1" applyProtection="1">
      <alignment horizontal="center" shrinkToFit="1"/>
    </xf>
    <xf numFmtId="38" fontId="1" fillId="2" borderId="82" xfId="1" applyFont="1" applyFill="1" applyBorder="1" applyAlignment="1" applyProtection="1">
      <alignment horizontal="center" vertical="center"/>
    </xf>
    <xf numFmtId="38" fontId="8" fillId="2" borderId="17" xfId="1" applyFont="1" applyFill="1" applyBorder="1" applyAlignment="1" applyProtection="1">
      <alignment horizontal="left" vertical="top" shrinkToFit="1"/>
      <protection locked="0"/>
    </xf>
    <xf numFmtId="38" fontId="8" fillId="2" borderId="15" xfId="1" applyFont="1" applyFill="1" applyBorder="1" applyAlignment="1" applyProtection="1">
      <alignment horizontal="left" vertical="top" shrinkToFit="1"/>
      <protection locked="0"/>
    </xf>
    <xf numFmtId="38" fontId="1" fillId="2" borderId="23" xfId="1" applyFont="1" applyFill="1" applyBorder="1" applyAlignment="1" applyProtection="1">
      <alignment vertical="top" wrapText="1"/>
    </xf>
  </cellXfs>
  <cellStyles count="2">
    <cellStyle name="桁区切り" xfId="1" builtinId="6"/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57150</xdr:rowOff>
    </xdr:from>
    <xdr:to>
      <xdr:col>5</xdr:col>
      <xdr:colOff>161925</xdr:colOff>
      <xdr:row>22</xdr:row>
      <xdr:rowOff>0</xdr:rowOff>
    </xdr:to>
    <xdr:pic>
      <xdr:nvPicPr>
        <xdr:cNvPr id="1702" name="図 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153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9003" name="Text Box 1">
          <a:extLst>
            <a:ext uri="{FF2B5EF4-FFF2-40B4-BE49-F238E27FC236}">
              <a16:creationId xmlns:a16="http://schemas.microsoft.com/office/drawing/2014/main" id="{00000000-0008-0000-0900-00004B71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34</xdr:row>
      <xdr:rowOff>95250</xdr:rowOff>
    </xdr:from>
    <xdr:to>
      <xdr:col>7</xdr:col>
      <xdr:colOff>447675</xdr:colOff>
      <xdr:row>35</xdr:row>
      <xdr:rowOff>133350</xdr:rowOff>
    </xdr:to>
    <xdr:pic>
      <xdr:nvPicPr>
        <xdr:cNvPr id="29004" name="図 2">
          <a:extLst>
            <a:ext uri="{FF2B5EF4-FFF2-40B4-BE49-F238E27FC236}">
              <a16:creationId xmlns:a16="http://schemas.microsoft.com/office/drawing/2014/main" id="{00000000-0008-0000-0900-00004C7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07707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30027" name="Text Box 1">
          <a:extLst>
            <a:ext uri="{FF2B5EF4-FFF2-40B4-BE49-F238E27FC236}">
              <a16:creationId xmlns:a16="http://schemas.microsoft.com/office/drawing/2014/main" id="{00000000-0008-0000-0A00-00004B75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95250</xdr:rowOff>
    </xdr:from>
    <xdr:to>
      <xdr:col>7</xdr:col>
      <xdr:colOff>419100</xdr:colOff>
      <xdr:row>35</xdr:row>
      <xdr:rowOff>133350</xdr:rowOff>
    </xdr:to>
    <xdr:pic>
      <xdr:nvPicPr>
        <xdr:cNvPr id="30028" name="図 2">
          <a:extLst>
            <a:ext uri="{FF2B5EF4-FFF2-40B4-BE49-F238E27FC236}">
              <a16:creationId xmlns:a16="http://schemas.microsoft.com/office/drawing/2014/main" id="{00000000-0008-0000-0A00-00004C7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58025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1051" name="Text Box 1">
          <a:extLst>
            <a:ext uri="{FF2B5EF4-FFF2-40B4-BE49-F238E27FC236}">
              <a16:creationId xmlns:a16="http://schemas.microsoft.com/office/drawing/2014/main" id="{00000000-0008-0000-0B00-00004B790000}"/>
            </a:ext>
          </a:extLst>
        </xdr:cNvPr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85725</xdr:rowOff>
    </xdr:from>
    <xdr:to>
      <xdr:col>7</xdr:col>
      <xdr:colOff>419100</xdr:colOff>
      <xdr:row>35</xdr:row>
      <xdr:rowOff>123825</xdr:rowOff>
    </xdr:to>
    <xdr:pic>
      <xdr:nvPicPr>
        <xdr:cNvPr id="31052" name="図 2">
          <a:extLst>
            <a:ext uri="{FF2B5EF4-FFF2-40B4-BE49-F238E27FC236}">
              <a16:creationId xmlns:a16="http://schemas.microsoft.com/office/drawing/2014/main" id="{00000000-0008-0000-0B00-00004C7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32075" name="Text Box 1">
          <a:extLst>
            <a:ext uri="{FF2B5EF4-FFF2-40B4-BE49-F238E27FC236}">
              <a16:creationId xmlns:a16="http://schemas.microsoft.com/office/drawing/2014/main" id="{00000000-0008-0000-0C00-00004B7D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57150</xdr:colOff>
      <xdr:row>33</xdr:row>
      <xdr:rowOff>57150</xdr:rowOff>
    </xdr:from>
    <xdr:to>
      <xdr:col>7</xdr:col>
      <xdr:colOff>390525</xdr:colOff>
      <xdr:row>34</xdr:row>
      <xdr:rowOff>104775</xdr:rowOff>
    </xdr:to>
    <xdr:pic>
      <xdr:nvPicPr>
        <xdr:cNvPr id="32076" name="図 2">
          <a:extLst>
            <a:ext uri="{FF2B5EF4-FFF2-40B4-BE49-F238E27FC236}">
              <a16:creationId xmlns:a16="http://schemas.microsoft.com/office/drawing/2014/main" id="{00000000-0008-0000-0C00-00004C7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8294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19050</xdr:rowOff>
    </xdr:to>
    <xdr:sp macro="" textlink="">
      <xdr:nvSpPr>
        <xdr:cNvPr id="33759" name="Text Box 1">
          <a:extLst>
            <a:ext uri="{FF2B5EF4-FFF2-40B4-BE49-F238E27FC236}">
              <a16:creationId xmlns:a16="http://schemas.microsoft.com/office/drawing/2014/main" id="{00000000-0008-0000-0D00-0000DF830000}"/>
            </a:ext>
          </a:extLst>
        </xdr:cNvPr>
        <xdr:cNvSpPr txBox="1">
          <a:spLocks noChangeArrowheads="1"/>
        </xdr:cNvSpPr>
      </xdr:nvSpPr>
      <xdr:spPr bwMode="auto">
        <a:xfrm>
          <a:off x="2190750" y="2790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13</xdr:col>
      <xdr:colOff>85725</xdr:colOff>
      <xdr:row>34</xdr:row>
      <xdr:rowOff>19050</xdr:rowOff>
    </xdr:to>
    <xdr:sp macro="" textlink="">
      <xdr:nvSpPr>
        <xdr:cNvPr id="33760" name="Text Box 2">
          <a:extLst>
            <a:ext uri="{FF2B5EF4-FFF2-40B4-BE49-F238E27FC236}">
              <a16:creationId xmlns:a16="http://schemas.microsoft.com/office/drawing/2014/main" id="{00000000-0008-0000-0D00-0000E0830000}"/>
            </a:ext>
          </a:extLst>
        </xdr:cNvPr>
        <xdr:cNvSpPr txBox="1">
          <a:spLocks noChangeArrowheads="1"/>
        </xdr:cNvSpPr>
      </xdr:nvSpPr>
      <xdr:spPr bwMode="auto">
        <a:xfrm>
          <a:off x="2190750" y="69056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13</xdr:col>
      <xdr:colOff>85725</xdr:colOff>
      <xdr:row>33</xdr:row>
      <xdr:rowOff>19050</xdr:rowOff>
    </xdr:to>
    <xdr:sp macro="" textlink="">
      <xdr:nvSpPr>
        <xdr:cNvPr id="33761" name="Text Box 3">
          <a:extLst>
            <a:ext uri="{FF2B5EF4-FFF2-40B4-BE49-F238E27FC236}">
              <a16:creationId xmlns:a16="http://schemas.microsoft.com/office/drawing/2014/main" id="{00000000-0008-0000-0D00-0000E1830000}"/>
            </a:ext>
          </a:extLst>
        </xdr:cNvPr>
        <xdr:cNvSpPr txBox="1">
          <a:spLocks noChangeArrowheads="1"/>
        </xdr:cNvSpPr>
      </xdr:nvSpPr>
      <xdr:spPr bwMode="auto">
        <a:xfrm>
          <a:off x="2190750" y="671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13</xdr:col>
      <xdr:colOff>85725</xdr:colOff>
      <xdr:row>25</xdr:row>
      <xdr:rowOff>19050</xdr:rowOff>
    </xdr:to>
    <xdr:sp macro="" textlink="">
      <xdr:nvSpPr>
        <xdr:cNvPr id="33762" name="Text Box 4">
          <a:extLst>
            <a:ext uri="{FF2B5EF4-FFF2-40B4-BE49-F238E27FC236}">
              <a16:creationId xmlns:a16="http://schemas.microsoft.com/office/drawing/2014/main" id="{00000000-0008-0000-0D00-0000E2830000}"/>
            </a:ext>
          </a:extLst>
        </xdr:cNvPr>
        <xdr:cNvSpPr txBox="1">
          <a:spLocks noChangeArrowheads="1"/>
        </xdr:cNvSpPr>
      </xdr:nvSpPr>
      <xdr:spPr bwMode="auto">
        <a:xfrm>
          <a:off x="2190750" y="5191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13</xdr:col>
      <xdr:colOff>85725</xdr:colOff>
      <xdr:row>27</xdr:row>
      <xdr:rowOff>19050</xdr:rowOff>
    </xdr:to>
    <xdr:sp macro="" textlink="">
      <xdr:nvSpPr>
        <xdr:cNvPr id="33763" name="Text Box 8">
          <a:extLst>
            <a:ext uri="{FF2B5EF4-FFF2-40B4-BE49-F238E27FC236}">
              <a16:creationId xmlns:a16="http://schemas.microsoft.com/office/drawing/2014/main" id="{00000000-0008-0000-0D00-0000E3830000}"/>
            </a:ext>
          </a:extLst>
        </xdr:cNvPr>
        <xdr:cNvSpPr txBox="1">
          <a:spLocks noChangeArrowheads="1"/>
        </xdr:cNvSpPr>
      </xdr:nvSpPr>
      <xdr:spPr bwMode="auto">
        <a:xfrm>
          <a:off x="2190750" y="5572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35</xdr:row>
      <xdr:rowOff>85725</xdr:rowOff>
    </xdr:from>
    <xdr:to>
      <xdr:col>7</xdr:col>
      <xdr:colOff>409575</xdr:colOff>
      <xdr:row>36</xdr:row>
      <xdr:rowOff>123825</xdr:rowOff>
    </xdr:to>
    <xdr:pic>
      <xdr:nvPicPr>
        <xdr:cNvPr id="33764" name="図 2">
          <a:extLst>
            <a:ext uri="{FF2B5EF4-FFF2-40B4-BE49-F238E27FC236}">
              <a16:creationId xmlns:a16="http://schemas.microsoft.com/office/drawing/2014/main" id="{00000000-0008-0000-0D00-0000E4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47625</xdr:rowOff>
    </xdr:to>
    <xdr:sp macro="" textlink="">
      <xdr:nvSpPr>
        <xdr:cNvPr id="34123" name="Text Box 1">
          <a:extLst>
            <a:ext uri="{FF2B5EF4-FFF2-40B4-BE49-F238E27FC236}">
              <a16:creationId xmlns:a16="http://schemas.microsoft.com/office/drawing/2014/main" id="{00000000-0008-0000-0E00-00004B850000}"/>
            </a:ext>
          </a:extLst>
        </xdr:cNvPr>
        <xdr:cNvSpPr txBox="1">
          <a:spLocks noChangeArrowheads="1"/>
        </xdr:cNvSpPr>
      </xdr:nvSpPr>
      <xdr:spPr bwMode="auto">
        <a:xfrm>
          <a:off x="2238375" y="26384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104775</xdr:rowOff>
    </xdr:from>
    <xdr:to>
      <xdr:col>7</xdr:col>
      <xdr:colOff>409575</xdr:colOff>
      <xdr:row>40</xdr:row>
      <xdr:rowOff>152400</xdr:rowOff>
    </xdr:to>
    <xdr:pic>
      <xdr:nvPicPr>
        <xdr:cNvPr id="34124" name="図 2">
          <a:extLst>
            <a:ext uri="{FF2B5EF4-FFF2-40B4-BE49-F238E27FC236}">
              <a16:creationId xmlns:a16="http://schemas.microsoft.com/office/drawing/2014/main" id="{00000000-0008-0000-0E00-00004C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85725</xdr:colOff>
      <xdr:row>12</xdr:row>
      <xdr:rowOff>47625</xdr:rowOff>
    </xdr:to>
    <xdr:sp macro="" textlink="">
      <xdr:nvSpPr>
        <xdr:cNvPr id="20464" name="Text Box 1">
          <a:extLst>
            <a:ext uri="{FF2B5EF4-FFF2-40B4-BE49-F238E27FC236}">
              <a16:creationId xmlns:a16="http://schemas.microsoft.com/office/drawing/2014/main" id="{00000000-0008-0000-0100-0000F04F0000}"/>
            </a:ext>
          </a:extLst>
        </xdr:cNvPr>
        <xdr:cNvSpPr txBox="1">
          <a:spLocks noChangeArrowheads="1"/>
        </xdr:cNvSpPr>
      </xdr:nvSpPr>
      <xdr:spPr bwMode="auto">
        <a:xfrm>
          <a:off x="2276475" y="24669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85725</xdr:colOff>
      <xdr:row>31</xdr:row>
      <xdr:rowOff>47625</xdr:rowOff>
    </xdr:to>
    <xdr:sp macro="" textlink="">
      <xdr:nvSpPr>
        <xdr:cNvPr id="20465" name="Text Box 2">
          <a:extLst>
            <a:ext uri="{FF2B5EF4-FFF2-40B4-BE49-F238E27FC236}">
              <a16:creationId xmlns:a16="http://schemas.microsoft.com/office/drawing/2014/main" id="{00000000-0008-0000-0100-0000F14F0000}"/>
            </a:ext>
          </a:extLst>
        </xdr:cNvPr>
        <xdr:cNvSpPr txBox="1">
          <a:spLocks noChangeArrowheads="1"/>
        </xdr:cNvSpPr>
      </xdr:nvSpPr>
      <xdr:spPr bwMode="auto">
        <a:xfrm>
          <a:off x="2276475" y="5867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66675</xdr:rowOff>
    </xdr:from>
    <xdr:to>
      <xdr:col>7</xdr:col>
      <xdr:colOff>295275</xdr:colOff>
      <xdr:row>40</xdr:row>
      <xdr:rowOff>114300</xdr:rowOff>
    </xdr:to>
    <xdr:pic>
      <xdr:nvPicPr>
        <xdr:cNvPr id="20466" name="図 2">
          <a:extLst>
            <a:ext uri="{FF2B5EF4-FFF2-40B4-BE49-F238E27FC236}">
              <a16:creationId xmlns:a16="http://schemas.microsoft.com/office/drawing/2014/main" id="{00000000-0008-0000-0100-0000F24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7712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21488" name="Text Box 1">
          <a:extLst>
            <a:ext uri="{FF2B5EF4-FFF2-40B4-BE49-F238E27FC236}">
              <a16:creationId xmlns:a16="http://schemas.microsoft.com/office/drawing/2014/main" id="{00000000-0008-0000-0200-0000F0530000}"/>
            </a:ext>
          </a:extLst>
        </xdr:cNvPr>
        <xdr:cNvSpPr txBox="1">
          <a:spLocks noChangeArrowheads="1"/>
        </xdr:cNvSpPr>
      </xdr:nvSpPr>
      <xdr:spPr bwMode="auto">
        <a:xfrm>
          <a:off x="22479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13</xdr:col>
      <xdr:colOff>85725</xdr:colOff>
      <xdr:row>11</xdr:row>
      <xdr:rowOff>19050</xdr:rowOff>
    </xdr:to>
    <xdr:sp macro="" textlink="">
      <xdr:nvSpPr>
        <xdr:cNvPr id="21489" name="Text Box 2">
          <a:extLst>
            <a:ext uri="{FF2B5EF4-FFF2-40B4-BE49-F238E27FC236}">
              <a16:creationId xmlns:a16="http://schemas.microsoft.com/office/drawing/2014/main" id="{00000000-0008-0000-0200-0000F1530000}"/>
            </a:ext>
          </a:extLst>
        </xdr:cNvPr>
        <xdr:cNvSpPr txBox="1">
          <a:spLocks noChangeArrowheads="1"/>
        </xdr:cNvSpPr>
      </xdr:nvSpPr>
      <xdr:spPr bwMode="auto">
        <a:xfrm>
          <a:off x="22479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34</xdr:row>
      <xdr:rowOff>38100</xdr:rowOff>
    </xdr:from>
    <xdr:to>
      <xdr:col>7</xdr:col>
      <xdr:colOff>314325</xdr:colOff>
      <xdr:row>35</xdr:row>
      <xdr:rowOff>85725</xdr:rowOff>
    </xdr:to>
    <xdr:pic>
      <xdr:nvPicPr>
        <xdr:cNvPr id="21490" name="図 2">
          <a:extLst>
            <a:ext uri="{FF2B5EF4-FFF2-40B4-BE49-F238E27FC236}">
              <a16:creationId xmlns:a16="http://schemas.microsoft.com/office/drawing/2014/main" id="{00000000-0008-0000-0200-0000F25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008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2512" name="Text Box 1">
          <a:extLst>
            <a:ext uri="{FF2B5EF4-FFF2-40B4-BE49-F238E27FC236}">
              <a16:creationId xmlns:a16="http://schemas.microsoft.com/office/drawing/2014/main" id="{00000000-0008-0000-0300-0000F0570000}"/>
            </a:ext>
          </a:extLst>
        </xdr:cNvPr>
        <xdr:cNvSpPr txBox="1">
          <a:spLocks noChangeArrowheads="1"/>
        </xdr:cNvSpPr>
      </xdr:nvSpPr>
      <xdr:spPr bwMode="auto">
        <a:xfrm>
          <a:off x="2295525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2513" name="Text Box 2">
          <a:extLst>
            <a:ext uri="{FF2B5EF4-FFF2-40B4-BE49-F238E27FC236}">
              <a16:creationId xmlns:a16="http://schemas.microsoft.com/office/drawing/2014/main" id="{00000000-0008-0000-0300-0000F1570000}"/>
            </a:ext>
          </a:extLst>
        </xdr:cNvPr>
        <xdr:cNvSpPr txBox="1">
          <a:spLocks noChangeArrowheads="1"/>
        </xdr:cNvSpPr>
      </xdr:nvSpPr>
      <xdr:spPr bwMode="auto">
        <a:xfrm>
          <a:off x="2295525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33</xdr:row>
      <xdr:rowOff>66675</xdr:rowOff>
    </xdr:from>
    <xdr:to>
      <xdr:col>7</xdr:col>
      <xdr:colOff>285750</xdr:colOff>
      <xdr:row>34</xdr:row>
      <xdr:rowOff>114300</xdr:rowOff>
    </xdr:to>
    <xdr:pic>
      <xdr:nvPicPr>
        <xdr:cNvPr id="22514" name="図 2">
          <a:extLst>
            <a:ext uri="{FF2B5EF4-FFF2-40B4-BE49-F238E27FC236}">
              <a16:creationId xmlns:a16="http://schemas.microsoft.com/office/drawing/2014/main" id="{00000000-0008-0000-0300-0000F2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8389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14</xdr:col>
      <xdr:colOff>9525</xdr:colOff>
      <xdr:row>25</xdr:row>
      <xdr:rowOff>19050</xdr:rowOff>
    </xdr:to>
    <xdr:sp macro="" textlink="">
      <xdr:nvSpPr>
        <xdr:cNvPr id="35130" name="Text Box 1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 txBox="1">
          <a:spLocks noChangeArrowheads="1"/>
        </xdr:cNvSpPr>
      </xdr:nvSpPr>
      <xdr:spPr bwMode="auto">
        <a:xfrm>
          <a:off x="2247900" y="5057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1" name="Text Box 2">
          <a:extLst>
            <a:ext uri="{FF2B5EF4-FFF2-40B4-BE49-F238E27FC236}">
              <a16:creationId xmlns:a16="http://schemas.microsoft.com/office/drawing/2014/main" id="{00000000-0008-0000-0400-00003B890000}"/>
            </a:ext>
          </a:extLst>
        </xdr:cNvPr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2" name="Text Box 3">
          <a:extLst>
            <a:ext uri="{FF2B5EF4-FFF2-40B4-BE49-F238E27FC236}">
              <a16:creationId xmlns:a16="http://schemas.microsoft.com/office/drawing/2014/main" id="{00000000-0008-0000-0400-00003C890000}"/>
            </a:ext>
          </a:extLst>
        </xdr:cNvPr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9525</xdr:colOff>
      <xdr:row>9</xdr:row>
      <xdr:rowOff>19050</xdr:rowOff>
    </xdr:to>
    <xdr:sp macro="" textlink="">
      <xdr:nvSpPr>
        <xdr:cNvPr id="35133" name="Text Box 4">
          <a:extLst>
            <a:ext uri="{FF2B5EF4-FFF2-40B4-BE49-F238E27FC236}">
              <a16:creationId xmlns:a16="http://schemas.microsoft.com/office/drawing/2014/main" id="{00000000-0008-0000-0400-00003D890000}"/>
            </a:ext>
          </a:extLst>
        </xdr:cNvPr>
        <xdr:cNvSpPr txBox="1">
          <a:spLocks noChangeArrowheads="1"/>
        </xdr:cNvSpPr>
      </xdr:nvSpPr>
      <xdr:spPr bwMode="auto">
        <a:xfrm>
          <a:off x="2247900" y="2028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33</xdr:row>
      <xdr:rowOff>85725</xdr:rowOff>
    </xdr:from>
    <xdr:to>
      <xdr:col>7</xdr:col>
      <xdr:colOff>323850</xdr:colOff>
      <xdr:row>34</xdr:row>
      <xdr:rowOff>123825</xdr:rowOff>
    </xdr:to>
    <xdr:pic>
      <xdr:nvPicPr>
        <xdr:cNvPr id="35134" name="図 2">
          <a:extLst>
            <a:ext uri="{FF2B5EF4-FFF2-40B4-BE49-F238E27FC236}">
              <a16:creationId xmlns:a16="http://schemas.microsoft.com/office/drawing/2014/main" id="{00000000-0008-0000-0400-00003E8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3536" name="Text Box 1">
          <a:extLst>
            <a:ext uri="{FF2B5EF4-FFF2-40B4-BE49-F238E27FC236}">
              <a16:creationId xmlns:a16="http://schemas.microsoft.com/office/drawing/2014/main" id="{00000000-0008-0000-0500-0000F05B0000}"/>
            </a:ext>
          </a:extLst>
        </xdr:cNvPr>
        <xdr:cNvSpPr txBox="1">
          <a:spLocks noChangeArrowheads="1"/>
        </xdr:cNvSpPr>
      </xdr:nvSpPr>
      <xdr:spPr bwMode="auto">
        <a:xfrm>
          <a:off x="23241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19050</xdr:colOff>
      <xdr:row>10</xdr:row>
      <xdr:rowOff>19050</xdr:rowOff>
    </xdr:to>
    <xdr:sp macro="" textlink="">
      <xdr:nvSpPr>
        <xdr:cNvPr id="23537" name="Text Box 1">
          <a:extLst>
            <a:ext uri="{FF2B5EF4-FFF2-40B4-BE49-F238E27FC236}">
              <a16:creationId xmlns:a16="http://schemas.microsoft.com/office/drawing/2014/main" id="{00000000-0008-0000-0500-0000F15B0000}"/>
            </a:ext>
          </a:extLst>
        </xdr:cNvPr>
        <xdr:cNvSpPr txBox="1">
          <a:spLocks noChangeArrowheads="1"/>
        </xdr:cNvSpPr>
      </xdr:nvSpPr>
      <xdr:spPr bwMode="auto">
        <a:xfrm>
          <a:off x="23241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57150</xdr:rowOff>
    </xdr:from>
    <xdr:to>
      <xdr:col>7</xdr:col>
      <xdr:colOff>352425</xdr:colOff>
      <xdr:row>35</xdr:row>
      <xdr:rowOff>95250</xdr:rowOff>
    </xdr:to>
    <xdr:pic>
      <xdr:nvPicPr>
        <xdr:cNvPr id="23538" name="図 2">
          <a:extLst>
            <a:ext uri="{FF2B5EF4-FFF2-40B4-BE49-F238E27FC236}">
              <a16:creationId xmlns:a16="http://schemas.microsoft.com/office/drawing/2014/main" id="{00000000-0008-0000-0500-0000F25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01992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6955" name="Text Box 1">
          <a:extLst>
            <a:ext uri="{FF2B5EF4-FFF2-40B4-BE49-F238E27FC236}">
              <a16:creationId xmlns:a16="http://schemas.microsoft.com/office/drawing/2014/main" id="{00000000-0008-0000-0600-00004B69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85725</xdr:rowOff>
    </xdr:from>
    <xdr:to>
      <xdr:col>7</xdr:col>
      <xdr:colOff>428625</xdr:colOff>
      <xdr:row>35</xdr:row>
      <xdr:rowOff>123825</xdr:rowOff>
    </xdr:to>
    <xdr:pic>
      <xdr:nvPicPr>
        <xdr:cNvPr id="26956" name="図 2">
          <a:extLst>
            <a:ext uri="{FF2B5EF4-FFF2-40B4-BE49-F238E27FC236}">
              <a16:creationId xmlns:a16="http://schemas.microsoft.com/office/drawing/2014/main" id="{00000000-0008-0000-0600-00004C6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27979" name="Text Box 1">
          <a:extLst>
            <a:ext uri="{FF2B5EF4-FFF2-40B4-BE49-F238E27FC236}">
              <a16:creationId xmlns:a16="http://schemas.microsoft.com/office/drawing/2014/main" id="{00000000-0008-0000-0700-00004B6D0000}"/>
            </a:ext>
          </a:extLst>
        </xdr:cNvPr>
        <xdr:cNvSpPr txBox="1">
          <a:spLocks noChangeArrowheads="1"/>
        </xdr:cNvSpPr>
      </xdr:nvSpPr>
      <xdr:spPr bwMode="auto">
        <a:xfrm>
          <a:off x="24765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104775</xdr:rowOff>
    </xdr:from>
    <xdr:to>
      <xdr:col>7</xdr:col>
      <xdr:colOff>142875</xdr:colOff>
      <xdr:row>35</xdr:row>
      <xdr:rowOff>152400</xdr:rowOff>
    </xdr:to>
    <xdr:pic>
      <xdr:nvPicPr>
        <xdr:cNvPr id="27980" name="図 2">
          <a:extLst>
            <a:ext uri="{FF2B5EF4-FFF2-40B4-BE49-F238E27FC236}">
              <a16:creationId xmlns:a16="http://schemas.microsoft.com/office/drawing/2014/main" id="{00000000-0008-0000-0700-00004C6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675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35890" name="Text Box 1">
          <a:extLst>
            <a:ext uri="{FF2B5EF4-FFF2-40B4-BE49-F238E27FC236}">
              <a16:creationId xmlns:a16="http://schemas.microsoft.com/office/drawing/2014/main" id="{00000000-0008-0000-0800-0000328C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5891" name="Text Box 2">
          <a:extLst>
            <a:ext uri="{FF2B5EF4-FFF2-40B4-BE49-F238E27FC236}">
              <a16:creationId xmlns:a16="http://schemas.microsoft.com/office/drawing/2014/main" id="{00000000-0008-0000-0800-0000338C0000}"/>
            </a:ext>
          </a:extLst>
        </xdr:cNvPr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33</xdr:row>
      <xdr:rowOff>85725</xdr:rowOff>
    </xdr:from>
    <xdr:to>
      <xdr:col>7</xdr:col>
      <xdr:colOff>447675</xdr:colOff>
      <xdr:row>34</xdr:row>
      <xdr:rowOff>123825</xdr:rowOff>
    </xdr:to>
    <xdr:pic>
      <xdr:nvPicPr>
        <xdr:cNvPr id="35892" name="図 2">
          <a:extLst>
            <a:ext uri="{FF2B5EF4-FFF2-40B4-BE49-F238E27FC236}">
              <a16:creationId xmlns:a16="http://schemas.microsoft.com/office/drawing/2014/main" id="{00000000-0008-0000-0800-000034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14</xdr:col>
      <xdr:colOff>9525</xdr:colOff>
      <xdr:row>7</xdr:row>
      <xdr:rowOff>19050</xdr:rowOff>
    </xdr:to>
    <xdr:sp macro="" textlink="">
      <xdr:nvSpPr>
        <xdr:cNvPr id="35893" name="Text Box 1">
          <a:extLst>
            <a:ext uri="{FF2B5EF4-FFF2-40B4-BE49-F238E27FC236}">
              <a16:creationId xmlns:a16="http://schemas.microsoft.com/office/drawing/2014/main" id="{00000000-0008-0000-0800-0000358C0000}"/>
            </a:ext>
          </a:extLst>
        </xdr:cNvPr>
        <xdr:cNvSpPr txBox="1">
          <a:spLocks noChangeArrowheads="1"/>
        </xdr:cNvSpPr>
      </xdr:nvSpPr>
      <xdr:spPr bwMode="auto">
        <a:xfrm>
          <a:off x="2190750" y="164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14</xdr:col>
      <xdr:colOff>9525</xdr:colOff>
      <xdr:row>6</xdr:row>
      <xdr:rowOff>19050</xdr:rowOff>
    </xdr:to>
    <xdr:sp macro="" textlink="">
      <xdr:nvSpPr>
        <xdr:cNvPr id="35894" name="Text Box 2">
          <a:extLst>
            <a:ext uri="{FF2B5EF4-FFF2-40B4-BE49-F238E27FC236}">
              <a16:creationId xmlns:a16="http://schemas.microsoft.com/office/drawing/2014/main" id="{00000000-0008-0000-0800-0000368C0000}"/>
            </a:ext>
          </a:extLst>
        </xdr:cNvPr>
        <xdr:cNvSpPr txBox="1">
          <a:spLocks noChangeArrowheads="1"/>
        </xdr:cNvSpPr>
      </xdr:nvSpPr>
      <xdr:spPr bwMode="auto">
        <a:xfrm>
          <a:off x="2190750" y="1457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drawing" Target="../drawings/drawing10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11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7" Type="http://schemas.openxmlformats.org/officeDocument/2006/relationships/drawing" Target="../drawings/drawing12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drawing" Target="../drawings/drawing13.xml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drawing" Target="../drawings/drawing1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drawing" Target="../drawings/drawing15.xml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9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"/>
  <sheetViews>
    <sheetView tabSelected="1" view="pageBreakPreview" zoomScaleNormal="100" zoomScaleSheetLayoutView="100" workbookViewId="0">
      <selection activeCell="E1" sqref="E1:H2"/>
    </sheetView>
  </sheetViews>
  <sheetFormatPr defaultRowHeight="17.25" x14ac:dyDescent="0.15"/>
  <cols>
    <col min="1" max="1" width="3.875" style="1" customWidth="1"/>
    <col min="2" max="2" width="0.375" style="1" customWidth="1"/>
    <col min="3" max="3" width="9.125" style="1" customWidth="1"/>
    <col min="4" max="4" width="0.375" style="1" customWidth="1"/>
    <col min="5" max="5" width="3.625" style="1" customWidth="1"/>
    <col min="6" max="7" width="8.125" style="1" customWidth="1"/>
    <col min="8" max="8" width="7.125" style="1" hidden="1" customWidth="1"/>
    <col min="9" max="9" width="8.5" style="1" hidden="1" customWidth="1"/>
    <col min="10" max="10" width="3.625" style="1" customWidth="1"/>
    <col min="11" max="12" width="7.125" style="1" customWidth="1"/>
    <col min="13" max="13" width="3.625" style="1" customWidth="1"/>
    <col min="14" max="15" width="7.125" style="1" customWidth="1"/>
    <col min="16" max="16" width="3.625" style="1" customWidth="1"/>
    <col min="17" max="18" width="7.125" style="1" customWidth="1"/>
    <col min="19" max="19" width="3.5" style="1" customWidth="1"/>
    <col min="20" max="20" width="7.25" style="1" customWidth="1"/>
    <col min="21" max="21" width="6.25" style="1" customWidth="1"/>
    <col min="22" max="22" width="5.375" style="1" customWidth="1"/>
    <col min="23" max="23" width="9.375" style="1" bestFit="1" customWidth="1"/>
    <col min="24" max="24" width="7.625" style="1" customWidth="1"/>
    <col min="25" max="25" width="17.375" style="1" customWidth="1"/>
    <col min="26" max="16384" width="9" style="1"/>
  </cols>
  <sheetData>
    <row r="1" spans="1:34" s="85" customFormat="1" ht="30" customHeight="1" x14ac:dyDescent="0.2">
      <c r="A1" s="44" t="s">
        <v>0</v>
      </c>
      <c r="B1" s="83"/>
      <c r="C1" s="83"/>
      <c r="D1" s="84"/>
      <c r="E1" s="531"/>
      <c r="F1" s="531"/>
      <c r="G1" s="531"/>
      <c r="H1" s="532"/>
      <c r="I1" s="15" t="s">
        <v>1</v>
      </c>
      <c r="J1" s="462"/>
      <c r="K1" s="529" t="s">
        <v>81</v>
      </c>
      <c r="L1" s="529"/>
      <c r="M1" s="529"/>
      <c r="N1" s="529"/>
      <c r="O1" s="529"/>
      <c r="P1" s="529"/>
      <c r="Q1" s="530"/>
      <c r="R1" s="15" t="s">
        <v>2</v>
      </c>
      <c r="S1" s="523"/>
      <c r="T1" s="523"/>
      <c r="U1" s="524"/>
      <c r="V1" s="523"/>
      <c r="W1" s="523"/>
      <c r="X1" s="524"/>
      <c r="Y1" s="16" t="s">
        <v>3</v>
      </c>
      <c r="Z1" s="1"/>
      <c r="AE1" s="1"/>
      <c r="AF1" s="1"/>
      <c r="AG1" s="1"/>
      <c r="AH1" s="1"/>
    </row>
    <row r="2" spans="1:34" s="85" customFormat="1" ht="30" customHeight="1" x14ac:dyDescent="0.2">
      <c r="A2" s="86"/>
      <c r="B2" s="87"/>
      <c r="C2" s="88"/>
      <c r="D2" s="88"/>
      <c r="E2" s="533"/>
      <c r="F2" s="533"/>
      <c r="G2" s="533"/>
      <c r="H2" s="534"/>
      <c r="I2" s="15" t="s">
        <v>4</v>
      </c>
      <c r="J2" s="462"/>
      <c r="K2" s="541" t="s">
        <v>82</v>
      </c>
      <c r="L2" s="541"/>
      <c r="M2" s="541"/>
      <c r="N2" s="541"/>
      <c r="O2" s="541"/>
      <c r="P2" s="541"/>
      <c r="Q2" s="542"/>
      <c r="R2" s="15" t="s">
        <v>5</v>
      </c>
      <c r="S2" s="535">
        <f>U21</f>
        <v>0</v>
      </c>
      <c r="T2" s="536"/>
      <c r="U2" s="17" t="s">
        <v>6</v>
      </c>
      <c r="V2" s="535">
        <f>X21</f>
        <v>0</v>
      </c>
      <c r="W2" s="536"/>
      <c r="X2" s="17" t="s">
        <v>6</v>
      </c>
      <c r="Y2" s="18"/>
      <c r="Z2" s="1"/>
      <c r="AE2" s="1"/>
      <c r="AF2" s="1"/>
      <c r="AG2" s="1"/>
      <c r="AH2" s="1"/>
    </row>
    <row r="3" spans="1:34" ht="30" customHeight="1" thickBot="1" x14ac:dyDescent="0.2">
      <c r="A3" s="520"/>
      <c r="B3" s="520"/>
      <c r="C3" s="520"/>
      <c r="D3" s="520"/>
      <c r="E3" s="520"/>
      <c r="F3" s="106"/>
      <c r="G3" s="106"/>
      <c r="H3" s="539" t="s">
        <v>21</v>
      </c>
      <c r="I3" s="539"/>
      <c r="J3" s="540"/>
      <c r="K3" s="540"/>
      <c r="L3" s="540"/>
      <c r="M3" s="540"/>
      <c r="N3" s="540"/>
      <c r="O3" s="540"/>
      <c r="P3" s="107"/>
      <c r="Q3" s="107"/>
      <c r="R3" s="107"/>
      <c r="S3" s="107"/>
      <c r="U3" s="19"/>
      <c r="V3" s="107"/>
      <c r="X3" s="19"/>
      <c r="Y3" s="20"/>
    </row>
    <row r="4" spans="1:34" ht="21.95" customHeight="1" x14ac:dyDescent="0.15">
      <c r="A4" s="89" t="s">
        <v>71</v>
      </c>
      <c r="B4" s="90"/>
      <c r="C4" s="91" t="s">
        <v>15</v>
      </c>
      <c r="D4" s="91"/>
      <c r="E4" s="525" t="s">
        <v>16</v>
      </c>
      <c r="F4" s="522"/>
      <c r="G4" s="526"/>
      <c r="H4" s="527" t="s">
        <v>17</v>
      </c>
      <c r="I4" s="528"/>
      <c r="J4" s="105"/>
      <c r="K4" s="21" t="s">
        <v>18</v>
      </c>
      <c r="L4" s="22"/>
      <c r="M4" s="105"/>
      <c r="N4" s="21" t="s">
        <v>19</v>
      </c>
      <c r="O4" s="22"/>
      <c r="P4" s="105"/>
      <c r="Q4" s="21" t="s">
        <v>20</v>
      </c>
      <c r="R4" s="22"/>
      <c r="S4" s="537"/>
      <c r="T4" s="538"/>
      <c r="U4" s="528"/>
      <c r="V4" s="537" t="s">
        <v>39</v>
      </c>
      <c r="W4" s="538"/>
      <c r="X4" s="528"/>
      <c r="Y4" s="23" t="s">
        <v>40</v>
      </c>
    </row>
    <row r="5" spans="1:34" ht="21.95" customHeight="1" x14ac:dyDescent="0.15">
      <c r="A5" s="92">
        <v>4</v>
      </c>
      <c r="B5" s="93"/>
      <c r="C5" s="94" t="s">
        <v>22</v>
      </c>
      <c r="D5" s="95"/>
      <c r="E5" s="24">
        <f>VALUE(TRIM(LEFT(中・東区!F21,2)))</f>
        <v>8</v>
      </c>
      <c r="F5" s="3">
        <f>中・東区!H21</f>
        <v>11650</v>
      </c>
      <c r="G5" s="4">
        <f>中・東区!I21</f>
        <v>0</v>
      </c>
      <c r="H5" s="25" t="e">
        <f>中・東区!#REF!</f>
        <v>#REF!</v>
      </c>
      <c r="I5" s="25" t="e">
        <f>中・東区!#REF!</f>
        <v>#REF!</v>
      </c>
      <c r="J5" s="26">
        <f>VALUE(TRIM(LEFT(中・東区!K21,2)))</f>
        <v>5</v>
      </c>
      <c r="K5" s="6">
        <f>中・東区!M21</f>
        <v>2650</v>
      </c>
      <c r="L5" s="6">
        <f>中・東区!O21</f>
        <v>0</v>
      </c>
      <c r="M5" s="26">
        <f>VALUE(TRIM(LEFT(中・東区!Q21,2)))</f>
        <v>4</v>
      </c>
      <c r="N5" s="6">
        <f>中・東区!S21</f>
        <v>1600</v>
      </c>
      <c r="O5" s="6">
        <f>中・東区!U21</f>
        <v>0</v>
      </c>
      <c r="P5" s="26">
        <f>VALUE(TRIM(LEFT(中・東区!W21,2)))</f>
        <v>5</v>
      </c>
      <c r="Q5" s="6">
        <f>中・東区!Y21</f>
        <v>2350</v>
      </c>
      <c r="R5" s="6">
        <f>中・東区!AA21</f>
        <v>0</v>
      </c>
      <c r="S5" s="26"/>
      <c r="T5" s="6">
        <v>0</v>
      </c>
      <c r="U5" s="5"/>
      <c r="V5" s="26">
        <f>SUM(E5+J5+M5+P5+S5)</f>
        <v>22</v>
      </c>
      <c r="W5" s="6">
        <f>SUM(F5+K5+N5+Q5+T5)</f>
        <v>18250</v>
      </c>
      <c r="X5" s="5">
        <f>SUM(G5,L5,O5,R5)</f>
        <v>0</v>
      </c>
      <c r="Y5" s="27"/>
    </row>
    <row r="6" spans="1:34" ht="21.95" customHeight="1" x14ac:dyDescent="0.15">
      <c r="A6" s="96">
        <v>4</v>
      </c>
      <c r="B6" s="97"/>
      <c r="C6" s="98" t="s">
        <v>23</v>
      </c>
      <c r="D6" s="99"/>
      <c r="E6" s="28">
        <f>VALUE(TRIM(LEFT(中・東区!F39,2)))</f>
        <v>8</v>
      </c>
      <c r="F6" s="2">
        <f>中・東区!H39</f>
        <v>11350</v>
      </c>
      <c r="G6" s="7">
        <f>中・東区!I39</f>
        <v>0</v>
      </c>
      <c r="H6" s="29" t="e">
        <f>中・東区!#REF!</f>
        <v>#REF!</v>
      </c>
      <c r="I6" s="29" t="e">
        <f>中・東区!#REF!</f>
        <v>#REF!</v>
      </c>
      <c r="J6" s="30">
        <f>VALUE(TRIM(LEFT(中・東区!K39,2)))</f>
        <v>3</v>
      </c>
      <c r="K6" s="9">
        <f>中・東区!M39</f>
        <v>1450</v>
      </c>
      <c r="L6" s="9">
        <f>中・東区!O39</f>
        <v>0</v>
      </c>
      <c r="M6" s="30">
        <f>VALUE(TRIM(LEFT(中・東区!Q39,2)))</f>
        <v>1</v>
      </c>
      <c r="N6" s="9">
        <f>中・東区!S39</f>
        <v>400</v>
      </c>
      <c r="O6" s="9">
        <f>中・東区!U39</f>
        <v>0</v>
      </c>
      <c r="P6" s="30">
        <f>VALUE(TRIM(LEFT(中・東区!W39,2)))</f>
        <v>3</v>
      </c>
      <c r="Q6" s="9">
        <f>中・東区!Y39</f>
        <v>1350</v>
      </c>
      <c r="R6" s="9">
        <f>中・東区!AA39</f>
        <v>0</v>
      </c>
      <c r="S6" s="30"/>
      <c r="T6" s="9"/>
      <c r="U6" s="8"/>
      <c r="V6" s="30">
        <f t="shared" ref="V6:W10" si="0">SUM(E6+J6+M6+P6)</f>
        <v>15</v>
      </c>
      <c r="W6" s="9">
        <f t="shared" si="0"/>
        <v>14550</v>
      </c>
      <c r="X6" s="8"/>
      <c r="Y6" s="27"/>
    </row>
    <row r="7" spans="1:34" ht="21.95" customHeight="1" x14ac:dyDescent="0.15">
      <c r="A7" s="96">
        <v>5</v>
      </c>
      <c r="B7" s="97"/>
      <c r="C7" s="98" t="s">
        <v>24</v>
      </c>
      <c r="D7" s="99"/>
      <c r="E7" s="28">
        <f>VALUE(TRIM(LEFT(中村区!F34,2)))</f>
        <v>11</v>
      </c>
      <c r="F7" s="2">
        <f>中村区!H34</f>
        <v>22100</v>
      </c>
      <c r="G7" s="7">
        <f>中村区!J34</f>
        <v>0</v>
      </c>
      <c r="H7" s="29">
        <f>中村区!K34</f>
        <v>0</v>
      </c>
      <c r="I7" s="29">
        <f>中村区!M34</f>
        <v>0</v>
      </c>
      <c r="J7" s="30">
        <f>VALUE(TRIM(LEFT(中村区!O34,2)))</f>
        <v>4</v>
      </c>
      <c r="K7" s="9">
        <f>中村区!Q34</f>
        <v>2300</v>
      </c>
      <c r="L7" s="9">
        <f>中村区!S34</f>
        <v>0</v>
      </c>
      <c r="M7" s="30">
        <f>VALUE(TRIM(LEFT(中村区!U34,2)))</f>
        <v>2</v>
      </c>
      <c r="N7" s="9">
        <f>中村区!W34</f>
        <v>500</v>
      </c>
      <c r="O7" s="9">
        <f>中村区!Y34</f>
        <v>0</v>
      </c>
      <c r="P7" s="30">
        <f>VALUE(TRIM(LEFT(中村区!AA34,2)))</f>
        <v>5</v>
      </c>
      <c r="Q7" s="9">
        <f>中村区!AC34</f>
        <v>2350</v>
      </c>
      <c r="R7" s="9">
        <f>中村区!AE34</f>
        <v>0</v>
      </c>
      <c r="S7" s="30"/>
      <c r="T7" s="9"/>
      <c r="U7" s="8"/>
      <c r="V7" s="30">
        <f t="shared" si="0"/>
        <v>22</v>
      </c>
      <c r="W7" s="9">
        <f t="shared" si="0"/>
        <v>27250</v>
      </c>
      <c r="X7" s="8">
        <f t="shared" ref="X7:X20" si="1">SUM(G7,I7,L7,O7,R7)</f>
        <v>0</v>
      </c>
      <c r="Y7" s="27"/>
    </row>
    <row r="8" spans="1:34" ht="21.95" customHeight="1" x14ac:dyDescent="0.15">
      <c r="A8" s="96">
        <v>6</v>
      </c>
      <c r="B8" s="97"/>
      <c r="C8" s="98" t="s">
        <v>25</v>
      </c>
      <c r="D8" s="99"/>
      <c r="E8" s="28">
        <f>VALUE(TRIM(LEFT(西区!F33,2)))</f>
        <v>14</v>
      </c>
      <c r="F8" s="2">
        <f>西区!H33</f>
        <v>23100</v>
      </c>
      <c r="G8" s="7">
        <f>西区!J33</f>
        <v>0</v>
      </c>
      <c r="H8" s="29">
        <f>西区!K33</f>
        <v>0</v>
      </c>
      <c r="I8" s="29">
        <f>西区!M33</f>
        <v>0</v>
      </c>
      <c r="J8" s="30">
        <f>VALUE(TRIM(LEFT(西区!O33,2)))</f>
        <v>4</v>
      </c>
      <c r="K8" s="9">
        <f>西区!Q33</f>
        <v>2100</v>
      </c>
      <c r="L8" s="9">
        <f>西区!S33</f>
        <v>0</v>
      </c>
      <c r="M8" s="30"/>
      <c r="N8" s="9">
        <f>西区!W33</f>
        <v>0</v>
      </c>
      <c r="O8" s="9">
        <f>西区!Y33</f>
        <v>0</v>
      </c>
      <c r="P8" s="30">
        <f>VALUE(TRIM(LEFT(西区!AA33,2)))</f>
        <v>5</v>
      </c>
      <c r="Q8" s="9">
        <f>西区!AC33</f>
        <v>1950</v>
      </c>
      <c r="R8" s="9">
        <f>西区!AE33</f>
        <v>0</v>
      </c>
      <c r="S8" s="30"/>
      <c r="T8" s="9"/>
      <c r="U8" s="8"/>
      <c r="V8" s="30">
        <f t="shared" si="0"/>
        <v>23</v>
      </c>
      <c r="W8" s="9">
        <f t="shared" si="0"/>
        <v>27150</v>
      </c>
      <c r="X8" s="8">
        <f t="shared" si="1"/>
        <v>0</v>
      </c>
      <c r="Y8" s="27"/>
    </row>
    <row r="9" spans="1:34" ht="21.95" customHeight="1" x14ac:dyDescent="0.15">
      <c r="A9" s="96">
        <v>7</v>
      </c>
      <c r="B9" s="97"/>
      <c r="C9" s="98" t="s">
        <v>26</v>
      </c>
      <c r="D9" s="99"/>
      <c r="E9" s="28">
        <f>VALUE(TRIM(LEFT(北区!F33,2)))</f>
        <v>16</v>
      </c>
      <c r="F9" s="2">
        <f>北区!H33</f>
        <v>25900</v>
      </c>
      <c r="G9" s="7">
        <f>北区!J33</f>
        <v>0</v>
      </c>
      <c r="H9" s="29">
        <f>北区!K33</f>
        <v>0</v>
      </c>
      <c r="I9" s="29">
        <f>北区!M33</f>
        <v>0</v>
      </c>
      <c r="J9" s="30">
        <f>VALUE(TRIM(LEFT(北区!O33,2)))</f>
        <v>3</v>
      </c>
      <c r="K9" s="9">
        <f>北区!Q33</f>
        <v>2050</v>
      </c>
      <c r="L9" s="9">
        <f>北区!S33</f>
        <v>0</v>
      </c>
      <c r="M9" s="30"/>
      <c r="N9" s="9">
        <f>北区!W33</f>
        <v>0</v>
      </c>
      <c r="O9" s="9">
        <f>北区!Y33</f>
        <v>0</v>
      </c>
      <c r="P9" s="30">
        <f>VALUE(TRIM(LEFT(北区!AA33,2)))</f>
        <v>4</v>
      </c>
      <c r="Q9" s="9">
        <f>北区!AC33</f>
        <v>1900</v>
      </c>
      <c r="R9" s="9">
        <f>北区!AE33</f>
        <v>0</v>
      </c>
      <c r="S9" s="30"/>
      <c r="T9" s="9"/>
      <c r="U9" s="8"/>
      <c r="V9" s="30">
        <f t="shared" si="0"/>
        <v>23</v>
      </c>
      <c r="W9" s="9">
        <f t="shared" si="0"/>
        <v>29850</v>
      </c>
      <c r="X9" s="8">
        <f t="shared" si="1"/>
        <v>0</v>
      </c>
      <c r="Y9" s="27"/>
    </row>
    <row r="10" spans="1:34" ht="21.95" customHeight="1" x14ac:dyDescent="0.15">
      <c r="A10" s="96">
        <v>8</v>
      </c>
      <c r="B10" s="97"/>
      <c r="C10" s="98" t="s">
        <v>27</v>
      </c>
      <c r="D10" s="99"/>
      <c r="E10" s="28">
        <f>VALUE(TRIM(LEFT(千種区!F34,2)))</f>
        <v>11</v>
      </c>
      <c r="F10" s="2">
        <f>千種区!H34</f>
        <v>22250</v>
      </c>
      <c r="G10" s="7">
        <f>千種区!J34</f>
        <v>0</v>
      </c>
      <c r="H10" s="29">
        <f>千種区!K34</f>
        <v>0</v>
      </c>
      <c r="I10" s="29">
        <f>千種区!M34</f>
        <v>0</v>
      </c>
      <c r="J10" s="30">
        <f>VALUE(TRIM(LEFT(千種区!O34,2)))</f>
        <v>4</v>
      </c>
      <c r="K10" s="9">
        <f>千種区!Q34</f>
        <v>4100</v>
      </c>
      <c r="L10" s="9">
        <f>千種区!S34</f>
        <v>0</v>
      </c>
      <c r="M10" s="30"/>
      <c r="N10" s="9">
        <f>千種区!W34</f>
        <v>0</v>
      </c>
      <c r="O10" s="9">
        <f>千種区!Y34</f>
        <v>0</v>
      </c>
      <c r="P10" s="30">
        <f>VALUE(TRIM(LEFT(千種区!AA34,2)))</f>
        <v>5</v>
      </c>
      <c r="Q10" s="9">
        <f>千種区!AC34</f>
        <v>2050</v>
      </c>
      <c r="R10" s="9">
        <f>千種区!AE34</f>
        <v>0</v>
      </c>
      <c r="S10" s="30"/>
      <c r="T10" s="9"/>
      <c r="U10" s="8"/>
      <c r="V10" s="30">
        <f t="shared" si="0"/>
        <v>20</v>
      </c>
      <c r="W10" s="9">
        <f t="shared" si="0"/>
        <v>28400</v>
      </c>
      <c r="X10" s="8">
        <f t="shared" si="1"/>
        <v>0</v>
      </c>
      <c r="Y10" s="27"/>
    </row>
    <row r="11" spans="1:34" ht="21.95" customHeight="1" x14ac:dyDescent="0.15">
      <c r="A11" s="96">
        <v>9</v>
      </c>
      <c r="B11" s="97"/>
      <c r="C11" s="98" t="s">
        <v>28</v>
      </c>
      <c r="D11" s="99"/>
      <c r="E11" s="28">
        <f>VALUE(TRIM(LEFT(名東区!F34,2)))</f>
        <v>14</v>
      </c>
      <c r="F11" s="2">
        <f>名東区!H34</f>
        <v>25550</v>
      </c>
      <c r="G11" s="7">
        <f>名東区!J34</f>
        <v>0</v>
      </c>
      <c r="H11" s="29">
        <f>名東区!K34</f>
        <v>0</v>
      </c>
      <c r="I11" s="29">
        <f>名東区!M34</f>
        <v>0</v>
      </c>
      <c r="J11" s="30">
        <f>VALUE(TRIM(LEFT(名東区!O34,2)))</f>
        <v>4</v>
      </c>
      <c r="K11" s="9">
        <f>名東区!Q34</f>
        <v>4900</v>
      </c>
      <c r="L11" s="9">
        <f>名東区!S34</f>
        <v>0</v>
      </c>
      <c r="M11" s="30"/>
      <c r="N11" s="9">
        <f>名東区!W34</f>
        <v>0</v>
      </c>
      <c r="O11" s="9">
        <f>名東区!Y34</f>
        <v>0</v>
      </c>
      <c r="P11" s="30">
        <f>VALUE(TRIM(LEFT(名東区!AA34,2)))</f>
        <v>4</v>
      </c>
      <c r="Q11" s="9">
        <f>名東区!AC34</f>
        <v>2400</v>
      </c>
      <c r="R11" s="9">
        <f>名東区!AE34</f>
        <v>0</v>
      </c>
      <c r="S11" s="30"/>
      <c r="T11" s="9"/>
      <c r="U11" s="8"/>
      <c r="V11" s="30">
        <f t="shared" ref="V11:V20" si="2">SUM(E11+J11+M11+P11)</f>
        <v>22</v>
      </c>
      <c r="W11" s="9">
        <f t="shared" ref="W11:W20" si="3">SUM(F11+K11+N11+Q11)</f>
        <v>32850</v>
      </c>
      <c r="X11" s="8">
        <f t="shared" si="1"/>
        <v>0</v>
      </c>
      <c r="Y11" s="27"/>
    </row>
    <row r="12" spans="1:34" ht="21.95" customHeight="1" x14ac:dyDescent="0.15">
      <c r="A12" s="96">
        <v>10</v>
      </c>
      <c r="B12" s="97"/>
      <c r="C12" s="98" t="s">
        <v>29</v>
      </c>
      <c r="D12" s="99"/>
      <c r="E12" s="28">
        <f>VALUE(TRIM(LEFT(守山区!F34,2)))</f>
        <v>8</v>
      </c>
      <c r="F12" s="2">
        <f>守山区!H34</f>
        <v>25600</v>
      </c>
      <c r="G12" s="7">
        <f>守山区!J34</f>
        <v>0</v>
      </c>
      <c r="H12" s="29">
        <f>守山区!K34</f>
        <v>0</v>
      </c>
      <c r="I12" s="29">
        <f>守山区!M34</f>
        <v>0</v>
      </c>
      <c r="J12" s="30">
        <f>VALUE(TRIM(LEFT(守山区!O34,2)))</f>
        <v>5</v>
      </c>
      <c r="K12" s="9">
        <f>守山区!Q34</f>
        <v>1700</v>
      </c>
      <c r="L12" s="9">
        <f>守山区!S34</f>
        <v>0</v>
      </c>
      <c r="M12" s="30"/>
      <c r="N12" s="9">
        <f>守山区!W34</f>
        <v>0</v>
      </c>
      <c r="O12" s="9">
        <f>守山区!Y34</f>
        <v>0</v>
      </c>
      <c r="P12" s="30">
        <f>VALUE(TRIM(LEFT(守山区!AA34,2)))</f>
        <v>5</v>
      </c>
      <c r="Q12" s="9">
        <f>守山区!AC34</f>
        <v>1800</v>
      </c>
      <c r="R12" s="9">
        <f>守山区!AE34</f>
        <v>0</v>
      </c>
      <c r="S12" s="30"/>
      <c r="T12" s="9"/>
      <c r="U12" s="8"/>
      <c r="V12" s="30">
        <f t="shared" si="2"/>
        <v>18</v>
      </c>
      <c r="W12" s="9">
        <f t="shared" si="3"/>
        <v>29100</v>
      </c>
      <c r="X12" s="8">
        <f t="shared" si="1"/>
        <v>0</v>
      </c>
      <c r="Y12" s="27"/>
    </row>
    <row r="13" spans="1:34" ht="21.95" customHeight="1" x14ac:dyDescent="0.15">
      <c r="A13" s="96">
        <v>11</v>
      </c>
      <c r="B13" s="97"/>
      <c r="C13" s="98" t="s">
        <v>30</v>
      </c>
      <c r="D13" s="99"/>
      <c r="E13" s="28">
        <f>VALUE(TRIM(LEFT(昭和区!F33,2)))</f>
        <v>9</v>
      </c>
      <c r="F13" s="2">
        <f>昭和区!H33</f>
        <v>16650</v>
      </c>
      <c r="G13" s="7">
        <f>昭和区!J33</f>
        <v>0</v>
      </c>
      <c r="H13" s="29">
        <f>昭和区!K33</f>
        <v>0</v>
      </c>
      <c r="I13" s="29">
        <f>昭和区!M33</f>
        <v>0</v>
      </c>
      <c r="J13" s="30">
        <f>VALUE(TRIM(LEFT(昭和区!O33,2)))</f>
        <v>5</v>
      </c>
      <c r="K13" s="9">
        <f>昭和区!Q33</f>
        <v>2300</v>
      </c>
      <c r="L13" s="9">
        <f>昭和区!S33</f>
        <v>0</v>
      </c>
      <c r="M13" s="30"/>
      <c r="N13" s="9">
        <f>昭和区!W33</f>
        <v>0</v>
      </c>
      <c r="O13" s="9">
        <f>昭和区!Y33</f>
        <v>0</v>
      </c>
      <c r="P13" s="30">
        <f>VALUE(TRIM(LEFT(昭和区!AA33,2)))</f>
        <v>3</v>
      </c>
      <c r="Q13" s="9">
        <f>昭和区!AC33</f>
        <v>1200</v>
      </c>
      <c r="R13" s="9">
        <f>昭和区!AE33</f>
        <v>0</v>
      </c>
      <c r="S13" s="30"/>
      <c r="T13" s="9"/>
      <c r="U13" s="8"/>
      <c r="V13" s="30">
        <f t="shared" si="2"/>
        <v>17</v>
      </c>
      <c r="W13" s="9">
        <f t="shared" si="3"/>
        <v>20150</v>
      </c>
      <c r="X13" s="8">
        <f t="shared" si="1"/>
        <v>0</v>
      </c>
      <c r="Y13" s="27"/>
    </row>
    <row r="14" spans="1:34" ht="20.25" x14ac:dyDescent="0.15">
      <c r="A14" s="96">
        <v>12</v>
      </c>
      <c r="B14" s="97"/>
      <c r="C14" s="98" t="s">
        <v>31</v>
      </c>
      <c r="D14" s="99"/>
      <c r="E14" s="28">
        <f>VALUE(TRIM(LEFT(天白区!F34,2)))</f>
        <v>11</v>
      </c>
      <c r="F14" s="2">
        <f>天白区!H34</f>
        <v>23600</v>
      </c>
      <c r="G14" s="7">
        <f>天白区!J34</f>
        <v>0</v>
      </c>
      <c r="H14" s="29">
        <f>天白区!K34</f>
        <v>0</v>
      </c>
      <c r="I14" s="29">
        <f>天白区!M34</f>
        <v>0</v>
      </c>
      <c r="J14" s="30">
        <f>VALUE(TRIM(LEFT(天白区!O34,2)))</f>
        <v>6</v>
      </c>
      <c r="K14" s="9">
        <f>天白区!Q34</f>
        <v>2800</v>
      </c>
      <c r="L14" s="9">
        <f>天白区!S34</f>
        <v>0</v>
      </c>
      <c r="M14" s="30">
        <f>VALUE(TRIM(LEFT(天白区!U34,2)))</f>
        <v>1</v>
      </c>
      <c r="N14" s="9">
        <f>天白区!W34</f>
        <v>50</v>
      </c>
      <c r="O14" s="9">
        <f>天白区!Y34</f>
        <v>0</v>
      </c>
      <c r="P14" s="30">
        <f>VALUE(TRIM(LEFT(天白区!AA34,2)))</f>
        <v>4</v>
      </c>
      <c r="Q14" s="9">
        <f>天白区!AC34</f>
        <v>2250</v>
      </c>
      <c r="R14" s="9">
        <f>天白区!AE34</f>
        <v>0</v>
      </c>
      <c r="S14" s="30"/>
      <c r="T14" s="9"/>
      <c r="U14" s="8"/>
      <c r="V14" s="30">
        <f t="shared" si="2"/>
        <v>22</v>
      </c>
      <c r="W14" s="9">
        <f t="shared" si="3"/>
        <v>28700</v>
      </c>
      <c r="X14" s="8">
        <f t="shared" si="1"/>
        <v>0</v>
      </c>
      <c r="Y14" s="27"/>
    </row>
    <row r="15" spans="1:34" ht="21.95" customHeight="1" x14ac:dyDescent="0.15">
      <c r="A15" s="96">
        <v>13</v>
      </c>
      <c r="B15" s="97"/>
      <c r="C15" s="98" t="s">
        <v>32</v>
      </c>
      <c r="D15" s="99"/>
      <c r="E15" s="28">
        <f>VALUE(TRIM(LEFT(瑞穂区!F34,2)))</f>
        <v>10</v>
      </c>
      <c r="F15" s="2">
        <f>瑞穂区!H34</f>
        <v>16450</v>
      </c>
      <c r="G15" s="7">
        <f>瑞穂区!J34</f>
        <v>0</v>
      </c>
      <c r="H15" s="29">
        <f>瑞穂区!K34</f>
        <v>0</v>
      </c>
      <c r="I15" s="29">
        <f>瑞穂区!M34</f>
        <v>0</v>
      </c>
      <c r="J15" s="30">
        <f>VALUE(TRIM(LEFT(瑞穂区!O34,2)))</f>
        <v>3</v>
      </c>
      <c r="K15" s="9">
        <f>瑞穂区!Q34</f>
        <v>2350</v>
      </c>
      <c r="L15" s="9">
        <f>瑞穂区!S34</f>
        <v>0</v>
      </c>
      <c r="M15" s="30"/>
      <c r="N15" s="9">
        <f>瑞穂区!W34</f>
        <v>0</v>
      </c>
      <c r="O15" s="9">
        <f>瑞穂区!Y34</f>
        <v>0</v>
      </c>
      <c r="P15" s="30">
        <f>VALUE(TRIM(LEFT(瑞穂区!AA34,2)))</f>
        <v>2</v>
      </c>
      <c r="Q15" s="9">
        <f>瑞穂区!AC34</f>
        <v>700</v>
      </c>
      <c r="R15" s="9">
        <f>瑞穂区!AE34</f>
        <v>0</v>
      </c>
      <c r="S15" s="30"/>
      <c r="T15" s="9"/>
      <c r="U15" s="8"/>
      <c r="V15" s="30">
        <f t="shared" si="2"/>
        <v>15</v>
      </c>
      <c r="W15" s="9">
        <f t="shared" si="3"/>
        <v>19500</v>
      </c>
      <c r="X15" s="8">
        <f t="shared" si="1"/>
        <v>0</v>
      </c>
      <c r="Y15" s="27"/>
    </row>
    <row r="16" spans="1:34" ht="21.95" customHeight="1" x14ac:dyDescent="0.15">
      <c r="A16" s="96">
        <v>14</v>
      </c>
      <c r="B16" s="97"/>
      <c r="C16" s="98" t="s">
        <v>33</v>
      </c>
      <c r="D16" s="99"/>
      <c r="E16" s="28">
        <f>VALUE(TRIM(LEFT(南区!F34,2)))</f>
        <v>13</v>
      </c>
      <c r="F16" s="2">
        <f>南区!H34</f>
        <v>22700</v>
      </c>
      <c r="G16" s="7">
        <f>南区!J34</f>
        <v>0</v>
      </c>
      <c r="H16" s="29">
        <f>南区!K34</f>
        <v>0</v>
      </c>
      <c r="I16" s="29">
        <f>南区!M34</f>
        <v>0</v>
      </c>
      <c r="J16" s="30">
        <f>VALUE(TRIM(LEFT(南区!O34,2)))</f>
        <v>4</v>
      </c>
      <c r="K16" s="9">
        <f>南区!Q34</f>
        <v>1850</v>
      </c>
      <c r="L16" s="9">
        <f>南区!S34</f>
        <v>0</v>
      </c>
      <c r="M16" s="30">
        <f>VALUE(TRIM(LEFT(南区!U34,2)))</f>
        <v>1</v>
      </c>
      <c r="N16" s="9">
        <f>南区!W34</f>
        <v>450</v>
      </c>
      <c r="O16" s="9">
        <f>南区!Y34</f>
        <v>0</v>
      </c>
      <c r="P16" s="30">
        <f>VALUE(TRIM(LEFT(南区!AA34,2)))</f>
        <v>6</v>
      </c>
      <c r="Q16" s="9">
        <f>南区!AC34</f>
        <v>2600</v>
      </c>
      <c r="R16" s="9">
        <f>南区!AE34</f>
        <v>0</v>
      </c>
      <c r="S16" s="30"/>
      <c r="T16" s="9"/>
      <c r="U16" s="8"/>
      <c r="V16" s="30">
        <f t="shared" si="2"/>
        <v>24</v>
      </c>
      <c r="W16" s="9">
        <f t="shared" si="3"/>
        <v>27600</v>
      </c>
      <c r="X16" s="8">
        <f t="shared" si="1"/>
        <v>0</v>
      </c>
      <c r="Y16" s="27"/>
    </row>
    <row r="17" spans="1:25" ht="21.95" customHeight="1" x14ac:dyDescent="0.15">
      <c r="A17" s="96">
        <v>15</v>
      </c>
      <c r="B17" s="97"/>
      <c r="C17" s="98" t="s">
        <v>34</v>
      </c>
      <c r="D17" s="99"/>
      <c r="E17" s="28">
        <f>VALUE(TRIM(LEFT(緑区!F33,2)))</f>
        <v>20</v>
      </c>
      <c r="F17" s="2">
        <f>緑区!H33</f>
        <v>36150</v>
      </c>
      <c r="G17" s="7">
        <f>緑区!J33</f>
        <v>0</v>
      </c>
      <c r="H17" s="29">
        <f>緑区!K33</f>
        <v>0</v>
      </c>
      <c r="I17" s="29">
        <f>緑区!M33</f>
        <v>0</v>
      </c>
      <c r="J17" s="30">
        <f>VALUE(TRIM(LEFT(緑区!O33,2)))</f>
        <v>6</v>
      </c>
      <c r="K17" s="9">
        <f>緑区!Q33</f>
        <v>5100</v>
      </c>
      <c r="L17" s="9">
        <f>緑区!S33</f>
        <v>0</v>
      </c>
      <c r="M17" s="30">
        <f>VALUE(TRIM(LEFT(緑区!U33,2)))</f>
        <v>3</v>
      </c>
      <c r="N17" s="9">
        <f>緑区!W33</f>
        <v>1300</v>
      </c>
      <c r="O17" s="9">
        <f>緑区!Y33</f>
        <v>0</v>
      </c>
      <c r="P17" s="30">
        <f>VALUE(TRIM(LEFT(緑区!AA33,2)))</f>
        <v>2</v>
      </c>
      <c r="Q17" s="9">
        <f>緑区!AC33</f>
        <v>1300</v>
      </c>
      <c r="R17" s="9">
        <f>緑区!AE33</f>
        <v>0</v>
      </c>
      <c r="S17" s="30"/>
      <c r="T17" s="9"/>
      <c r="U17" s="8"/>
      <c r="V17" s="30">
        <f t="shared" si="2"/>
        <v>31</v>
      </c>
      <c r="W17" s="9">
        <f t="shared" si="3"/>
        <v>43850</v>
      </c>
      <c r="X17" s="8">
        <f t="shared" si="1"/>
        <v>0</v>
      </c>
      <c r="Y17" s="111"/>
    </row>
    <row r="18" spans="1:25" ht="21.95" customHeight="1" x14ac:dyDescent="0.15">
      <c r="A18" s="96">
        <v>16</v>
      </c>
      <c r="B18" s="97"/>
      <c r="C18" s="98" t="s">
        <v>35</v>
      </c>
      <c r="D18" s="99"/>
      <c r="E18" s="28">
        <f>VALUE(TRIM(LEFT(熱田・港区!F14,2)))</f>
        <v>5</v>
      </c>
      <c r="F18" s="2">
        <f>熱田・港区!H14</f>
        <v>9300</v>
      </c>
      <c r="G18" s="7">
        <f>熱田・港区!J14</f>
        <v>0</v>
      </c>
      <c r="H18" s="29">
        <f>熱田・港区!K14</f>
        <v>0</v>
      </c>
      <c r="I18" s="29">
        <f>熱田・港区!M14</f>
        <v>0</v>
      </c>
      <c r="J18" s="30">
        <f>VALUE(TRIM(LEFT(熱田・港区!O14,2)))</f>
        <v>2</v>
      </c>
      <c r="K18" s="9">
        <f>熱田・港区!Q14</f>
        <v>950</v>
      </c>
      <c r="L18" s="9">
        <f>熱田・港区!S14</f>
        <v>0</v>
      </c>
      <c r="M18" s="30">
        <f>VALUE(TRIM(LEFT(熱田・港区!U14,2)))</f>
        <v>0</v>
      </c>
      <c r="N18" s="9">
        <f>熱田・港区!W14</f>
        <v>0</v>
      </c>
      <c r="O18" s="9">
        <f>熱田・港区!Y14</f>
        <v>0</v>
      </c>
      <c r="P18" s="30">
        <f>VALUE(TRIM(LEFT(熱田・港区!AA14,2)))</f>
        <v>3</v>
      </c>
      <c r="Q18" s="9">
        <f>熱田・港区!AC14</f>
        <v>2150</v>
      </c>
      <c r="R18" s="9">
        <f>熱田・港区!AE14</f>
        <v>0</v>
      </c>
      <c r="S18" s="30"/>
      <c r="T18" s="9"/>
      <c r="U18" s="8"/>
      <c r="V18" s="30">
        <f t="shared" si="2"/>
        <v>10</v>
      </c>
      <c r="W18" s="9">
        <f t="shared" si="3"/>
        <v>12400</v>
      </c>
      <c r="X18" s="8">
        <f t="shared" si="1"/>
        <v>0</v>
      </c>
      <c r="Y18" s="112"/>
    </row>
    <row r="19" spans="1:25" ht="21.95" customHeight="1" x14ac:dyDescent="0.15">
      <c r="A19" s="96">
        <v>16</v>
      </c>
      <c r="B19" s="97"/>
      <c r="C19" s="98" t="s">
        <v>36</v>
      </c>
      <c r="D19" s="99"/>
      <c r="E19" s="28">
        <f>VALUE(TRIM(LEFT(熱田・港区!F35,2)))</f>
        <v>12</v>
      </c>
      <c r="F19" s="2">
        <f>熱田・港区!H35</f>
        <v>19700</v>
      </c>
      <c r="G19" s="7">
        <f>熱田・港区!J35</f>
        <v>0</v>
      </c>
      <c r="H19" s="29">
        <f>熱田・港区!K35</f>
        <v>0</v>
      </c>
      <c r="I19" s="29">
        <f>熱田・港区!M35</f>
        <v>0</v>
      </c>
      <c r="J19" s="30">
        <f>VALUE(TRIM(LEFT(熱田・港区!O35,2)))</f>
        <v>2</v>
      </c>
      <c r="K19" s="9">
        <f>熱田・港区!Q35</f>
        <v>650</v>
      </c>
      <c r="L19" s="9">
        <f>熱田・港区!S35</f>
        <v>0</v>
      </c>
      <c r="M19" s="30">
        <f>VALUE(TRIM(LEFT(熱田・港区!U35,2)))</f>
        <v>0</v>
      </c>
      <c r="N19" s="9">
        <f>熱田・港区!W35</f>
        <v>0</v>
      </c>
      <c r="O19" s="9">
        <f>熱田・港区!Y35</f>
        <v>0</v>
      </c>
      <c r="P19" s="30">
        <f>VALUE(TRIM(LEFT(熱田・港区!AA35,2)))</f>
        <v>4</v>
      </c>
      <c r="Q19" s="9">
        <f>熱田・港区!AC35</f>
        <v>1600</v>
      </c>
      <c r="R19" s="9">
        <f>熱田・港区!AE35</f>
        <v>0</v>
      </c>
      <c r="S19" s="30"/>
      <c r="T19" s="9"/>
      <c r="U19" s="8"/>
      <c r="V19" s="30">
        <f t="shared" si="2"/>
        <v>18</v>
      </c>
      <c r="W19" s="9">
        <f t="shared" si="3"/>
        <v>21950</v>
      </c>
      <c r="X19" s="8">
        <f t="shared" si="1"/>
        <v>0</v>
      </c>
      <c r="Y19" s="112"/>
    </row>
    <row r="20" spans="1:25" ht="21.95" customHeight="1" thickBot="1" x14ac:dyDescent="0.2">
      <c r="A20" s="100">
        <v>17</v>
      </c>
      <c r="B20" s="101"/>
      <c r="C20" s="102" t="s">
        <v>37</v>
      </c>
      <c r="D20" s="103"/>
      <c r="E20" s="31">
        <f>VALUE(TRIM(LEFT(中川区!F39,2)))</f>
        <v>20</v>
      </c>
      <c r="F20" s="32">
        <f>中川区!H39</f>
        <v>33400</v>
      </c>
      <c r="G20" s="33">
        <f>中川区!J39</f>
        <v>0</v>
      </c>
      <c r="H20" s="34">
        <f>中川区!K39</f>
        <v>0</v>
      </c>
      <c r="I20" s="34">
        <f>中川区!M39</f>
        <v>0</v>
      </c>
      <c r="J20" s="35">
        <f>VALUE(TRIM(LEFT(中川区!O39,2)))</f>
        <v>3</v>
      </c>
      <c r="K20" s="36">
        <f>中川区!Q39</f>
        <v>1200</v>
      </c>
      <c r="L20" s="36">
        <f>中川区!S39</f>
        <v>0</v>
      </c>
      <c r="M20" s="35"/>
      <c r="N20" s="36">
        <f>中川区!W39</f>
        <v>0</v>
      </c>
      <c r="O20" s="36">
        <f>中川区!Y39</f>
        <v>0</v>
      </c>
      <c r="P20" s="35">
        <f>VALUE(TRIM(LEFT(中川区!AA39,2)))</f>
        <v>4</v>
      </c>
      <c r="Q20" s="36">
        <f>中川区!AC39</f>
        <v>2850</v>
      </c>
      <c r="R20" s="36">
        <f>中川区!AE39</f>
        <v>0</v>
      </c>
      <c r="S20" s="35"/>
      <c r="T20" s="36"/>
      <c r="U20" s="37"/>
      <c r="V20" s="35">
        <f t="shared" si="2"/>
        <v>27</v>
      </c>
      <c r="W20" s="36">
        <f t="shared" si="3"/>
        <v>37450</v>
      </c>
      <c r="X20" s="37">
        <f t="shared" si="1"/>
        <v>0</v>
      </c>
      <c r="Y20" s="27"/>
    </row>
    <row r="21" spans="1:25" ht="21.95" customHeight="1" thickBot="1" x14ac:dyDescent="0.2">
      <c r="A21" s="521" t="s">
        <v>38</v>
      </c>
      <c r="B21" s="522"/>
      <c r="C21" s="522"/>
      <c r="D21" s="104"/>
      <c r="E21" s="38">
        <f>SUM(E5:E20)</f>
        <v>190</v>
      </c>
      <c r="F21" s="10">
        <f>SUM(F5:F20)</f>
        <v>345450</v>
      </c>
      <c r="G21" s="11">
        <f t="shared" ref="G21:R21" si="4">SUM(G5:G20)</f>
        <v>0</v>
      </c>
      <c r="H21" s="12" t="e">
        <f t="shared" si="4"/>
        <v>#REF!</v>
      </c>
      <c r="I21" s="13" t="e">
        <f t="shared" si="4"/>
        <v>#REF!</v>
      </c>
      <c r="J21" s="39">
        <f>SUM(J5:J20)</f>
        <v>63</v>
      </c>
      <c r="K21" s="14">
        <f>SUM(K5:K20)</f>
        <v>38450</v>
      </c>
      <c r="L21" s="13">
        <f t="shared" si="4"/>
        <v>0</v>
      </c>
      <c r="M21" s="39">
        <f>SUM(M5:M20)</f>
        <v>12</v>
      </c>
      <c r="N21" s="14">
        <f>SUM(N5:N20)</f>
        <v>4300</v>
      </c>
      <c r="O21" s="13">
        <f t="shared" si="4"/>
        <v>0</v>
      </c>
      <c r="P21" s="39">
        <f>SUM(P5:P20)</f>
        <v>64</v>
      </c>
      <c r="Q21" s="14">
        <f>SUM(Q5:Q20)</f>
        <v>30800</v>
      </c>
      <c r="R21" s="13">
        <f t="shared" si="4"/>
        <v>0</v>
      </c>
      <c r="S21" s="39">
        <f t="shared" ref="S21:X21" si="5">SUM(S5:S20)</f>
        <v>0</v>
      </c>
      <c r="T21" s="14">
        <f t="shared" si="5"/>
        <v>0</v>
      </c>
      <c r="U21" s="13">
        <f t="shared" si="5"/>
        <v>0</v>
      </c>
      <c r="V21" s="39">
        <f t="shared" si="5"/>
        <v>329</v>
      </c>
      <c r="W21" s="14">
        <f t="shared" si="5"/>
        <v>419000</v>
      </c>
      <c r="X21" s="13">
        <f t="shared" si="5"/>
        <v>0</v>
      </c>
      <c r="Y21" s="40"/>
    </row>
    <row r="22" spans="1:25" ht="21.95" customHeight="1" x14ac:dyDescent="0.15">
      <c r="Y22" s="493">
        <v>45809</v>
      </c>
    </row>
  </sheetData>
  <sheetProtection formatCells="0"/>
  <customSheetViews>
    <customSheetView guid="{4683B00D-FB7F-428F-89E4-512802998BB6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1"/>
      <headerFooter alignWithMargins="0"/>
    </customSheetView>
    <customSheetView guid="{ECD6A8B0-7E0E-471F-9988-0B75A55ED58B}" showPageBreaks="1" hiddenColumns="1">
      <selection activeCell="L14" sqref="L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2"/>
      <headerFooter alignWithMargins="0"/>
    </customSheetView>
    <customSheetView guid="{343ED13A-14B4-4643-81FD-CCCF86954CFE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3"/>
      <headerFooter alignWithMargins="0"/>
    </customSheetView>
    <customSheetView guid="{B0C08A05-CCD1-4A6A-ADA7-3323F63F237C}" hiddenColumns="1">
      <selection activeCell="V5" sqref="V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4"/>
      <headerFooter alignWithMargins="0"/>
    </customSheetView>
    <customSheetView guid="{39CC32B7-D19B-4C38-8259-EC3E63D8F598}" hiddenColumns="1" topLeftCell="A13">
      <selection activeCell="J6" sqref="J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5"/>
      <headerFooter alignWithMargins="0"/>
    </customSheetView>
  </customSheetViews>
  <mergeCells count="14">
    <mergeCell ref="A3:E3"/>
    <mergeCell ref="A21:C21"/>
    <mergeCell ref="V1:X1"/>
    <mergeCell ref="E4:G4"/>
    <mergeCell ref="H4:I4"/>
    <mergeCell ref="K1:Q1"/>
    <mergeCell ref="E1:H2"/>
    <mergeCell ref="S1:U1"/>
    <mergeCell ref="S2:T2"/>
    <mergeCell ref="S4:U4"/>
    <mergeCell ref="H3:O3"/>
    <mergeCell ref="V2:W2"/>
    <mergeCell ref="K2:Q2"/>
    <mergeCell ref="V4:X4"/>
  </mergeCells>
  <phoneticPr fontId="2"/>
  <printOptions horizontalCentered="1" verticalCentered="1"/>
  <pageMargins left="0.59055118110236227" right="0.59055118110236227" top="0.23622047244094491" bottom="0.47244094488188981" header="0" footer="0.19685039370078741"/>
  <pageSetup paperSize="9" scale="94" orientation="landscape" horizontalDpi="300" verticalDpi="300" r:id="rId6"/>
  <headerFooter alignWithMargins="0"/>
  <ignoredErrors>
    <ignoredError sqref="W11" formula="1"/>
  </ignoredError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1" width="15.125" style="270" hidden="1" customWidth="1"/>
    <col min="2" max="3" width="14.625" style="270" hidden="1" customWidth="1"/>
    <col min="4" max="4" width="12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875" style="270" hidden="1" customWidth="1"/>
    <col min="14" max="14" width="0.8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8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51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28700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230175101005</v>
      </c>
      <c r="B5" s="287">
        <v>230175202010</v>
      </c>
      <c r="C5" s="287">
        <v>230175303030</v>
      </c>
      <c r="D5" s="378">
        <v>230175415501</v>
      </c>
      <c r="E5" s="288"/>
      <c r="F5" s="247" t="s">
        <v>244</v>
      </c>
      <c r="G5" s="504" t="s">
        <v>396</v>
      </c>
      <c r="H5" s="202">
        <v>2300</v>
      </c>
      <c r="I5" s="256"/>
      <c r="J5" s="250"/>
      <c r="K5" s="251"/>
      <c r="L5" s="206"/>
      <c r="M5" s="207"/>
      <c r="N5" s="252"/>
      <c r="O5" s="380" t="s">
        <v>246</v>
      </c>
      <c r="P5" s="184" t="s">
        <v>103</v>
      </c>
      <c r="Q5" s="202">
        <v>350</v>
      </c>
      <c r="R5" s="206"/>
      <c r="S5" s="207"/>
      <c r="T5" s="208"/>
      <c r="U5" s="204" t="s">
        <v>256</v>
      </c>
      <c r="V5" s="209" t="s">
        <v>103</v>
      </c>
      <c r="W5" s="205">
        <v>50</v>
      </c>
      <c r="X5" s="206"/>
      <c r="Y5" s="207"/>
      <c r="Z5" s="208"/>
      <c r="AA5" s="204" t="s">
        <v>246</v>
      </c>
      <c r="AB5" s="209" t="s">
        <v>103</v>
      </c>
      <c r="AC5" s="205">
        <v>350</v>
      </c>
      <c r="AD5" s="206"/>
      <c r="AE5" s="207"/>
      <c r="AF5" s="413" t="s">
        <v>78</v>
      </c>
    </row>
    <row r="6" spans="1:32" ht="15.6" customHeight="1" x14ac:dyDescent="0.15">
      <c r="A6" s="270">
        <v>230175101010</v>
      </c>
      <c r="B6" s="287">
        <v>230175202020</v>
      </c>
      <c r="D6" s="378">
        <v>230175415502</v>
      </c>
      <c r="E6" s="381"/>
      <c r="F6" s="319" t="s">
        <v>245</v>
      </c>
      <c r="G6" s="504" t="s">
        <v>396</v>
      </c>
      <c r="H6" s="363">
        <v>1250</v>
      </c>
      <c r="I6" s="256"/>
      <c r="J6" s="257"/>
      <c r="K6" s="251"/>
      <c r="L6" s="210"/>
      <c r="M6" s="211"/>
      <c r="N6" s="251">
        <v>230110202201</v>
      </c>
      <c r="O6" s="201" t="s">
        <v>254</v>
      </c>
      <c r="P6" s="184" t="s">
        <v>103</v>
      </c>
      <c r="Q6" s="203">
        <v>800</v>
      </c>
      <c r="R6" s="210"/>
      <c r="S6" s="211"/>
      <c r="T6" s="212">
        <v>230110302301</v>
      </c>
      <c r="U6" s="201"/>
      <c r="V6" s="177"/>
      <c r="W6" s="202"/>
      <c r="X6" s="210"/>
      <c r="Y6" s="211"/>
      <c r="Z6" s="212">
        <v>230110402501</v>
      </c>
      <c r="AA6" s="201" t="s">
        <v>248</v>
      </c>
      <c r="AB6" s="177" t="s">
        <v>103</v>
      </c>
      <c r="AC6" s="203">
        <v>950</v>
      </c>
      <c r="AD6" s="210"/>
      <c r="AE6" s="211"/>
      <c r="AF6" s="295" t="s">
        <v>378</v>
      </c>
    </row>
    <row r="7" spans="1:32" ht="15.6" customHeight="1" x14ac:dyDescent="0.15">
      <c r="A7" s="270">
        <v>230175101020</v>
      </c>
      <c r="B7" s="287">
        <v>230175202040</v>
      </c>
      <c r="D7" s="378">
        <v>230175415503</v>
      </c>
      <c r="E7" s="381"/>
      <c r="F7" s="247" t="s">
        <v>246</v>
      </c>
      <c r="G7" s="504" t="s">
        <v>396</v>
      </c>
      <c r="H7" s="202">
        <v>5250</v>
      </c>
      <c r="I7" s="256"/>
      <c r="J7" s="257"/>
      <c r="K7" s="251"/>
      <c r="L7" s="210"/>
      <c r="M7" s="211"/>
      <c r="N7" s="251">
        <v>230110202201</v>
      </c>
      <c r="O7" s="201" t="s">
        <v>255</v>
      </c>
      <c r="P7" s="184" t="s">
        <v>103</v>
      </c>
      <c r="Q7" s="203">
        <v>450</v>
      </c>
      <c r="R7" s="210"/>
      <c r="S7" s="211"/>
      <c r="T7" s="212">
        <v>230110302301</v>
      </c>
      <c r="U7" s="201"/>
      <c r="V7" s="177"/>
      <c r="W7" s="202"/>
      <c r="X7" s="210"/>
      <c r="Y7" s="211"/>
      <c r="Z7" s="212">
        <v>230110402501</v>
      </c>
      <c r="AA7" s="201" t="s">
        <v>247</v>
      </c>
      <c r="AB7" s="177" t="s">
        <v>103</v>
      </c>
      <c r="AC7" s="203">
        <v>400</v>
      </c>
      <c r="AD7" s="210"/>
      <c r="AE7" s="211"/>
      <c r="AF7" s="295"/>
    </row>
    <row r="8" spans="1:32" ht="15.6" customHeight="1" x14ac:dyDescent="0.15">
      <c r="A8" s="270">
        <v>230175101030</v>
      </c>
      <c r="B8" s="287">
        <v>230175202050</v>
      </c>
      <c r="D8" s="378">
        <v>230175415504</v>
      </c>
      <c r="E8" s="381"/>
      <c r="F8" s="247" t="s">
        <v>247</v>
      </c>
      <c r="G8" s="504" t="s">
        <v>396</v>
      </c>
      <c r="H8" s="202">
        <v>3300</v>
      </c>
      <c r="I8" s="256"/>
      <c r="J8" s="257"/>
      <c r="K8" s="251"/>
      <c r="L8" s="210"/>
      <c r="M8" s="211"/>
      <c r="N8" s="251">
        <v>230110202201</v>
      </c>
      <c r="O8" s="201" t="s">
        <v>249</v>
      </c>
      <c r="P8" s="184" t="s">
        <v>103</v>
      </c>
      <c r="Q8" s="203">
        <v>200</v>
      </c>
      <c r="R8" s="210"/>
      <c r="S8" s="211"/>
      <c r="T8" s="212">
        <v>230110302301</v>
      </c>
      <c r="U8" s="201"/>
      <c r="V8" s="177"/>
      <c r="W8" s="202"/>
      <c r="X8" s="210"/>
      <c r="Y8" s="211"/>
      <c r="Z8" s="212">
        <v>230110402501</v>
      </c>
      <c r="AA8" s="201" t="s">
        <v>257</v>
      </c>
      <c r="AB8" s="177" t="s">
        <v>103</v>
      </c>
      <c r="AC8" s="203">
        <v>550</v>
      </c>
      <c r="AD8" s="210"/>
      <c r="AE8" s="211"/>
      <c r="AF8" s="295" t="s">
        <v>436</v>
      </c>
    </row>
    <row r="9" spans="1:32" ht="15.6" customHeight="1" x14ac:dyDescent="0.15">
      <c r="A9" s="270">
        <v>230175101040</v>
      </c>
      <c r="B9" s="287">
        <v>230175202065</v>
      </c>
      <c r="D9" s="378">
        <v>230175415505</v>
      </c>
      <c r="E9" s="288" t="s">
        <v>60</v>
      </c>
      <c r="F9" s="247" t="s">
        <v>371</v>
      </c>
      <c r="G9" s="504" t="s">
        <v>396</v>
      </c>
      <c r="H9" s="202">
        <v>2000</v>
      </c>
      <c r="I9" s="256"/>
      <c r="J9" s="257"/>
      <c r="K9" s="251"/>
      <c r="L9" s="210"/>
      <c r="M9" s="211"/>
      <c r="N9" s="251">
        <v>230110202201</v>
      </c>
      <c r="O9" s="201" t="s">
        <v>244</v>
      </c>
      <c r="P9" s="184" t="s">
        <v>103</v>
      </c>
      <c r="Q9" s="203">
        <v>750</v>
      </c>
      <c r="R9" s="210"/>
      <c r="S9" s="211"/>
      <c r="T9" s="212">
        <v>230110302301</v>
      </c>
      <c r="U9" s="201"/>
      <c r="V9" s="177"/>
      <c r="W9" s="203"/>
      <c r="X9" s="210"/>
      <c r="Y9" s="211"/>
      <c r="Z9" s="212">
        <v>230110402501</v>
      </c>
      <c r="AA9" s="201"/>
      <c r="AB9" s="177"/>
      <c r="AC9" s="203"/>
      <c r="AD9" s="210"/>
      <c r="AE9" s="211"/>
      <c r="AF9" s="491" t="s">
        <v>92</v>
      </c>
    </row>
    <row r="10" spans="1:32" ht="15.6" customHeight="1" x14ac:dyDescent="0.15">
      <c r="A10" s="270">
        <v>230175101050</v>
      </c>
      <c r="D10" s="378"/>
      <c r="E10" s="381"/>
      <c r="F10" s="247" t="s">
        <v>248</v>
      </c>
      <c r="G10" s="504" t="s">
        <v>396</v>
      </c>
      <c r="H10" s="202">
        <v>2200</v>
      </c>
      <c r="I10" s="256"/>
      <c r="J10" s="257"/>
      <c r="K10" s="251"/>
      <c r="L10" s="210"/>
      <c r="M10" s="211"/>
      <c r="N10" s="251">
        <v>230110202201</v>
      </c>
      <c r="O10" s="201" t="s">
        <v>369</v>
      </c>
      <c r="P10" s="184"/>
      <c r="Q10" s="203">
        <v>250</v>
      </c>
      <c r="R10" s="210"/>
      <c r="S10" s="211"/>
      <c r="T10" s="212"/>
      <c r="U10" s="201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295"/>
    </row>
    <row r="11" spans="1:32" ht="15.6" customHeight="1" x14ac:dyDescent="0.15">
      <c r="A11" s="270">
        <v>230175101070</v>
      </c>
      <c r="D11" s="378"/>
      <c r="E11" s="381"/>
      <c r="F11" s="247" t="s">
        <v>249</v>
      </c>
      <c r="G11" s="504" t="s">
        <v>396</v>
      </c>
      <c r="H11" s="202">
        <v>1850</v>
      </c>
      <c r="I11" s="256"/>
      <c r="J11" s="257"/>
      <c r="K11" s="251"/>
      <c r="L11" s="210"/>
      <c r="M11" s="211"/>
      <c r="N11" s="251">
        <v>230110202201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95"/>
    </row>
    <row r="12" spans="1:32" ht="15.6" customHeight="1" x14ac:dyDescent="0.15">
      <c r="A12" s="270">
        <v>230175101080</v>
      </c>
      <c r="D12" s="378"/>
      <c r="E12" s="288" t="s">
        <v>63</v>
      </c>
      <c r="F12" s="247" t="s">
        <v>250</v>
      </c>
      <c r="G12" s="504" t="s">
        <v>396</v>
      </c>
      <c r="H12" s="202">
        <v>1450</v>
      </c>
      <c r="I12" s="256"/>
      <c r="J12" s="257"/>
      <c r="K12" s="251"/>
      <c r="L12" s="210"/>
      <c r="M12" s="211"/>
      <c r="N12" s="251">
        <v>230110202201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295"/>
    </row>
    <row r="13" spans="1:32" ht="15.6" customHeight="1" x14ac:dyDescent="0.15">
      <c r="A13" s="270">
        <v>230175101090</v>
      </c>
      <c r="D13" s="378"/>
      <c r="E13" s="288"/>
      <c r="F13" s="247" t="s">
        <v>251</v>
      </c>
      <c r="G13" s="504" t="s">
        <v>396</v>
      </c>
      <c r="H13" s="202">
        <v>1800</v>
      </c>
      <c r="I13" s="256"/>
      <c r="J13" s="257"/>
      <c r="K13" s="251"/>
      <c r="L13" s="210"/>
      <c r="M13" s="211"/>
      <c r="N13" s="251">
        <v>230110202201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410"/>
    </row>
    <row r="14" spans="1:32" ht="15.75" customHeight="1" x14ac:dyDescent="0.15">
      <c r="A14" s="270">
        <v>230175101110</v>
      </c>
      <c r="D14" s="378"/>
      <c r="E14" s="288"/>
      <c r="F14" s="247" t="s">
        <v>252</v>
      </c>
      <c r="G14" s="177" t="s">
        <v>395</v>
      </c>
      <c r="H14" s="202">
        <v>900</v>
      </c>
      <c r="I14" s="256"/>
      <c r="J14" s="257"/>
      <c r="K14" s="251"/>
      <c r="L14" s="210"/>
      <c r="M14" s="211"/>
      <c r="N14" s="251">
        <v>230110202201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95" t="s">
        <v>392</v>
      </c>
    </row>
    <row r="15" spans="1:32" ht="15.6" customHeight="1" x14ac:dyDescent="0.15">
      <c r="A15" s="270">
        <v>230175101120</v>
      </c>
      <c r="D15" s="378"/>
      <c r="E15" s="288" t="s">
        <v>377</v>
      </c>
      <c r="F15" s="247" t="s">
        <v>253</v>
      </c>
      <c r="G15" s="504" t="s">
        <v>396</v>
      </c>
      <c r="H15" s="202">
        <v>1300</v>
      </c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409"/>
    </row>
    <row r="16" spans="1:32" ht="15.6" customHeight="1" x14ac:dyDescent="0.15">
      <c r="A16" s="270">
        <v>230175101130</v>
      </c>
      <c r="D16" s="378"/>
      <c r="F16" s="247"/>
      <c r="G16" s="177"/>
      <c r="H16" s="202"/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95" t="s">
        <v>414</v>
      </c>
    </row>
    <row r="17" spans="1:32" ht="15.6" customHeight="1" x14ac:dyDescent="0.15">
      <c r="A17" s="270">
        <v>230175101150</v>
      </c>
      <c r="D17" s="378"/>
      <c r="E17" s="288"/>
      <c r="F17" s="247"/>
      <c r="G17" s="177"/>
      <c r="H17" s="202"/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10"/>
    </row>
    <row r="18" spans="1:32" ht="15.6" customHeight="1" x14ac:dyDescent="0.15">
      <c r="A18" s="270">
        <v>230175101160</v>
      </c>
      <c r="D18" s="378"/>
      <c r="E18" s="288"/>
      <c r="F18" s="247"/>
      <c r="G18" s="177"/>
      <c r="H18" s="202"/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95" t="s">
        <v>457</v>
      </c>
    </row>
    <row r="19" spans="1:32" ht="15.6" customHeight="1" x14ac:dyDescent="0.15">
      <c r="A19" s="270">
        <v>230175101170</v>
      </c>
      <c r="D19" s="378"/>
      <c r="E19" s="288"/>
      <c r="F19" s="247"/>
      <c r="G19" s="177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D20" s="378"/>
      <c r="E20" s="288"/>
      <c r="F20" s="247"/>
      <c r="G20" s="177"/>
      <c r="H20" s="202"/>
      <c r="I20" s="256"/>
      <c r="J20" s="257"/>
      <c r="K20" s="251"/>
      <c r="L20" s="210"/>
      <c r="M20" s="211"/>
      <c r="N20" s="251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D21" s="378"/>
      <c r="E21" s="288"/>
      <c r="F21" s="247"/>
      <c r="G21" s="177"/>
      <c r="H21" s="202"/>
      <c r="I21" s="256"/>
      <c r="J21" s="257"/>
      <c r="K21" s="251"/>
      <c r="L21" s="210"/>
      <c r="M21" s="211"/>
      <c r="N21" s="212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409"/>
    </row>
    <row r="22" spans="1:32" ht="15.6" customHeight="1" x14ac:dyDescent="0.15">
      <c r="E22" s="381"/>
      <c r="F22" s="247"/>
      <c r="G22" s="184"/>
      <c r="H22" s="202"/>
      <c r="I22" s="256"/>
      <c r="J22" s="257"/>
      <c r="K22" s="251"/>
      <c r="L22" s="210"/>
      <c r="M22" s="211"/>
      <c r="N22" s="212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2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>
        <v>230110202201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261"/>
    </row>
    <row r="26" spans="1:32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>
        <v>230110202201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261"/>
    </row>
    <row r="27" spans="1:32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>
        <v>230110202201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2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>
        <v>230110202201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2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>
        <v>230110202201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>
        <v>230110202201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>
        <v>230110202201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>
        <v>230110202201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>
        <v>230110202201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9"/>
    </row>
    <row r="34" spans="5:32" s="398" customFormat="1" ht="14.25" customHeight="1" thickBot="1" x14ac:dyDescent="0.2">
      <c r="E34" s="322"/>
      <c r="F34" s="299" t="s">
        <v>418</v>
      </c>
      <c r="G34" s="300"/>
      <c r="H34" s="452">
        <f>SUM(H5:H33)</f>
        <v>23600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">
        <v>370</v>
      </c>
      <c r="P34" s="304"/>
      <c r="Q34" s="305">
        <f>SUM(Q5:Q33)</f>
        <v>2800</v>
      </c>
      <c r="R34" s="306"/>
      <c r="S34" s="326">
        <f>SUM(S5:S33)</f>
        <v>0</v>
      </c>
      <c r="T34" s="327"/>
      <c r="U34" s="303" t="str">
        <f>CONCATENATE(FIXED(COUNTA(C5:C33),0,0),"　店")</f>
        <v>1　店</v>
      </c>
      <c r="V34" s="304"/>
      <c r="W34" s="305">
        <f>SUM(W5:W33)</f>
        <v>50</v>
      </c>
      <c r="X34" s="306"/>
      <c r="Y34" s="326">
        <f>SUM(Y5:Y33)</f>
        <v>0</v>
      </c>
      <c r="Z34" s="327"/>
      <c r="AA34" s="303" t="s">
        <v>373</v>
      </c>
      <c r="AB34" s="304"/>
      <c r="AC34" s="305">
        <f>SUM(AC5:AC33)</f>
        <v>2250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 topLeftCell="C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F1">
      <selection activeCell="X5" sqref="X5:X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F3:H3"/>
    <mergeCell ref="T4:X4"/>
    <mergeCell ref="Z4:AD4"/>
    <mergeCell ref="E4:I4"/>
    <mergeCell ref="AA2:AC2"/>
    <mergeCell ref="O1:W1"/>
    <mergeCell ref="O2:W2"/>
    <mergeCell ref="K4:L4"/>
    <mergeCell ref="N4:R4"/>
    <mergeCell ref="G1:L2"/>
  </mergeCells>
  <phoneticPr fontId="2"/>
  <conditionalFormatting sqref="G5:G21">
    <cfRule type="cellIs" dxfId="7" priority="1" operator="notEqual">
      <formula>#REF!</formula>
    </cfRule>
  </conditionalFormatting>
  <dataValidations count="3">
    <dataValidation type="whole" operator="lessThanOrEqual" allowBlank="1" showInputMessage="1" showErrorMessage="1" sqref="M5:M20 AE5:AE20 Y5:Y20 S5:S20 J5:J21" xr:uid="{00000000-0002-0000-0900-000000000000}">
      <formula1>H5</formula1>
    </dataValidation>
    <dataValidation operator="lessThanOrEqual" showInputMessage="1" showErrorMessage="1" sqref="AG1:IV2" xr:uid="{00000000-0002-0000-0900-000001000000}"/>
    <dataValidation type="whole" operator="lessThanOrEqual" showInputMessage="1" showErrorMessage="1" sqref="AG3:IV65536" xr:uid="{00000000-0002-0000-09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:N6 I11:T11 I7 K7:N7 R6:Y6 I9:N9 R9:Z9 R7:Y7 I19:AC19 J17:T17 V17:AC17 R5 X5:Z5 R8:V8 X8:Y8 I14:AC16 I12 I5:N5 I8:N8 I10:N10 R10:AC10 P10 V11:AC11 K12:AB12 I13:Z13 AB13:AC13 T5 I18:X18 Z18:AC18" unlockedFormula="1"/>
  </ignoredErrors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7.6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75" style="270" customWidth="1"/>
    <col min="15" max="15" width="10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12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52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19500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230120104101</v>
      </c>
      <c r="B5" s="270">
        <v>230120204201</v>
      </c>
      <c r="C5" s="270">
        <v>230120304302</v>
      </c>
      <c r="D5" s="287">
        <v>230120404501</v>
      </c>
      <c r="E5" s="246"/>
      <c r="F5" s="518" t="s">
        <v>442</v>
      </c>
      <c r="G5" s="504" t="s">
        <v>396</v>
      </c>
      <c r="H5" s="202">
        <v>1600</v>
      </c>
      <c r="I5" s="256"/>
      <c r="J5" s="250"/>
      <c r="K5" s="251"/>
      <c r="L5" s="206"/>
      <c r="M5" s="207"/>
      <c r="N5" s="252"/>
      <c r="O5" s="469" t="s">
        <v>266</v>
      </c>
      <c r="P5" s="470" t="s">
        <v>103</v>
      </c>
      <c r="Q5" s="202">
        <v>600</v>
      </c>
      <c r="R5" s="206"/>
      <c r="S5" s="207"/>
      <c r="T5" s="208"/>
      <c r="U5" s="204"/>
      <c r="V5" s="471"/>
      <c r="W5" s="205"/>
      <c r="X5" s="206"/>
      <c r="Y5" s="207"/>
      <c r="Z5" s="208"/>
      <c r="AA5" s="204" t="s">
        <v>268</v>
      </c>
      <c r="AB5" s="471" t="s">
        <v>103</v>
      </c>
      <c r="AC5" s="205">
        <v>500</v>
      </c>
      <c r="AD5" s="206"/>
      <c r="AE5" s="207"/>
      <c r="AF5" s="416" t="s">
        <v>79</v>
      </c>
    </row>
    <row r="6" spans="1:32" ht="15.6" customHeight="1" x14ac:dyDescent="0.15">
      <c r="A6" s="270">
        <v>230120104102</v>
      </c>
      <c r="B6" s="270">
        <v>230120204203</v>
      </c>
      <c r="C6" s="270">
        <v>230120304303</v>
      </c>
      <c r="D6" s="287">
        <v>230120404502</v>
      </c>
      <c r="E6" s="260"/>
      <c r="F6" s="247" t="s">
        <v>258</v>
      </c>
      <c r="G6" s="177" t="s">
        <v>395</v>
      </c>
      <c r="H6" s="202">
        <v>1150</v>
      </c>
      <c r="I6" s="256"/>
      <c r="J6" s="257"/>
      <c r="K6" s="251"/>
      <c r="L6" s="210"/>
      <c r="M6" s="211"/>
      <c r="N6" s="251">
        <v>230120204201</v>
      </c>
      <c r="O6" s="201" t="s">
        <v>267</v>
      </c>
      <c r="P6" s="470" t="s">
        <v>103</v>
      </c>
      <c r="Q6" s="202">
        <v>900</v>
      </c>
      <c r="R6" s="210"/>
      <c r="S6" s="211"/>
      <c r="T6" s="212">
        <v>230120304301</v>
      </c>
      <c r="U6" s="201"/>
      <c r="V6" s="472"/>
      <c r="W6" s="202"/>
      <c r="X6" s="210"/>
      <c r="Y6" s="211"/>
      <c r="Z6" s="212">
        <v>230120404501</v>
      </c>
      <c r="AA6" s="201" t="s">
        <v>269</v>
      </c>
      <c r="AB6" s="472" t="s">
        <v>103</v>
      </c>
      <c r="AC6" s="203">
        <v>200</v>
      </c>
      <c r="AD6" s="210"/>
      <c r="AE6" s="211"/>
      <c r="AF6" s="297" t="s">
        <v>488</v>
      </c>
    </row>
    <row r="7" spans="1:32" ht="15.6" customHeight="1" x14ac:dyDescent="0.15">
      <c r="A7" s="270">
        <v>230120104103</v>
      </c>
      <c r="B7" s="270">
        <v>230120204204</v>
      </c>
      <c r="D7" s="378"/>
      <c r="E7" s="260"/>
      <c r="F7" s="247" t="s">
        <v>375</v>
      </c>
      <c r="G7" s="177" t="s">
        <v>395</v>
      </c>
      <c r="H7" s="202">
        <v>1900</v>
      </c>
      <c r="I7" s="256"/>
      <c r="J7" s="257"/>
      <c r="K7" s="251"/>
      <c r="L7" s="210"/>
      <c r="M7" s="211"/>
      <c r="N7" s="251">
        <v>230120204201</v>
      </c>
      <c r="O7" s="201" t="s">
        <v>259</v>
      </c>
      <c r="P7" s="470" t="s">
        <v>103</v>
      </c>
      <c r="Q7" s="203">
        <v>850</v>
      </c>
      <c r="R7" s="210"/>
      <c r="S7" s="211"/>
      <c r="T7" s="212">
        <v>230120304301</v>
      </c>
      <c r="U7" s="201"/>
      <c r="V7" s="472"/>
      <c r="W7" s="203"/>
      <c r="X7" s="210"/>
      <c r="Y7" s="211"/>
      <c r="Z7" s="212"/>
      <c r="AA7" s="201"/>
      <c r="AB7" s="472"/>
      <c r="AC7" s="203"/>
      <c r="AD7" s="210"/>
      <c r="AE7" s="211"/>
      <c r="AF7" s="295" t="s">
        <v>388</v>
      </c>
    </row>
    <row r="8" spans="1:32" ht="15.6" customHeight="1" x14ac:dyDescent="0.15">
      <c r="A8" s="270">
        <v>230120104104</v>
      </c>
      <c r="D8" s="378"/>
      <c r="E8" s="260"/>
      <c r="F8" s="247" t="s">
        <v>259</v>
      </c>
      <c r="G8" s="504" t="s">
        <v>396</v>
      </c>
      <c r="H8" s="202">
        <v>2550</v>
      </c>
      <c r="I8" s="256"/>
      <c r="J8" s="257"/>
      <c r="K8" s="251"/>
      <c r="L8" s="210"/>
      <c r="M8" s="211"/>
      <c r="N8" s="251">
        <v>230120204201</v>
      </c>
      <c r="O8" s="201"/>
      <c r="P8" s="470"/>
      <c r="Q8" s="203"/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2"/>
      <c r="AC8" s="203"/>
      <c r="AD8" s="210"/>
      <c r="AE8" s="211"/>
      <c r="AF8" s="295"/>
    </row>
    <row r="9" spans="1:32" ht="15.6" customHeight="1" x14ac:dyDescent="0.15">
      <c r="A9" s="270">
        <v>230120104106</v>
      </c>
      <c r="D9" s="378"/>
      <c r="E9" s="288" t="s">
        <v>87</v>
      </c>
      <c r="F9" s="482" t="s">
        <v>260</v>
      </c>
      <c r="G9" s="504" t="s">
        <v>396</v>
      </c>
      <c r="H9" s="202">
        <v>1300</v>
      </c>
      <c r="I9" s="256"/>
      <c r="J9" s="257"/>
      <c r="K9" s="251"/>
      <c r="L9" s="210"/>
      <c r="M9" s="211"/>
      <c r="N9" s="251">
        <v>230120204201</v>
      </c>
      <c r="O9" s="201"/>
      <c r="P9" s="470"/>
      <c r="Q9" s="203"/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2"/>
      <c r="AC9" s="203"/>
      <c r="AD9" s="210"/>
      <c r="AE9" s="211"/>
      <c r="AF9" s="417" t="s">
        <v>77</v>
      </c>
    </row>
    <row r="10" spans="1:32" ht="15.6" customHeight="1" x14ac:dyDescent="0.15">
      <c r="A10" s="270">
        <v>230120104107</v>
      </c>
      <c r="D10" s="378"/>
      <c r="E10" s="260"/>
      <c r="F10" s="481" t="s">
        <v>261</v>
      </c>
      <c r="G10" s="504" t="s">
        <v>396</v>
      </c>
      <c r="H10" s="202">
        <v>1500</v>
      </c>
      <c r="I10" s="256"/>
      <c r="J10" s="257"/>
      <c r="K10" s="251"/>
      <c r="L10" s="210"/>
      <c r="M10" s="211"/>
      <c r="N10" s="251">
        <v>230120204201</v>
      </c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2"/>
      <c r="AC10" s="203"/>
      <c r="AD10" s="210"/>
      <c r="AE10" s="211"/>
      <c r="AF10" s="417"/>
    </row>
    <row r="11" spans="1:32" ht="15.6" customHeight="1" x14ac:dyDescent="0.15">
      <c r="A11" s="270">
        <v>230120104109</v>
      </c>
      <c r="D11" s="378"/>
      <c r="E11" s="260"/>
      <c r="F11" s="247" t="s">
        <v>262</v>
      </c>
      <c r="G11" s="504" t="s">
        <v>396</v>
      </c>
      <c r="H11" s="202">
        <v>1500</v>
      </c>
      <c r="I11" s="256"/>
      <c r="J11" s="257"/>
      <c r="K11" s="251"/>
      <c r="L11" s="210"/>
      <c r="M11" s="211"/>
      <c r="N11" s="251">
        <v>230120204201</v>
      </c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472"/>
      <c r="AC11" s="203"/>
      <c r="AD11" s="210"/>
      <c r="AE11" s="211"/>
      <c r="AF11" s="261"/>
    </row>
    <row r="12" spans="1:32" ht="15.6" customHeight="1" x14ac:dyDescent="0.15">
      <c r="A12" s="270">
        <v>230120104110</v>
      </c>
      <c r="D12" s="378"/>
      <c r="E12" s="260"/>
      <c r="F12" s="247" t="s">
        <v>263</v>
      </c>
      <c r="G12" s="504" t="s">
        <v>396</v>
      </c>
      <c r="H12" s="202">
        <v>1750</v>
      </c>
      <c r="I12" s="256"/>
      <c r="J12" s="257"/>
      <c r="K12" s="251"/>
      <c r="L12" s="210"/>
      <c r="M12" s="211"/>
      <c r="N12" s="251">
        <v>230120204201</v>
      </c>
      <c r="O12" s="201"/>
      <c r="P12" s="470"/>
      <c r="Q12" s="203"/>
      <c r="R12" s="210"/>
      <c r="S12" s="211"/>
      <c r="T12" s="212"/>
      <c r="U12" s="201"/>
      <c r="V12" s="472"/>
      <c r="W12" s="203"/>
      <c r="X12" s="210"/>
      <c r="Y12" s="211"/>
      <c r="Z12" s="212"/>
      <c r="AA12" s="201"/>
      <c r="AB12" s="472"/>
      <c r="AC12" s="203"/>
      <c r="AD12" s="210"/>
      <c r="AE12" s="211"/>
      <c r="AF12" s="410"/>
    </row>
    <row r="13" spans="1:32" ht="15.6" customHeight="1" x14ac:dyDescent="0.15">
      <c r="A13" s="270">
        <v>230120104111</v>
      </c>
      <c r="D13" s="378"/>
      <c r="E13" s="260"/>
      <c r="F13" s="247" t="s">
        <v>264</v>
      </c>
      <c r="G13" s="177" t="s">
        <v>395</v>
      </c>
      <c r="H13" s="202">
        <v>1800</v>
      </c>
      <c r="I13" s="256"/>
      <c r="J13" s="257"/>
      <c r="K13" s="251"/>
      <c r="L13" s="210"/>
      <c r="M13" s="211"/>
      <c r="N13" s="251">
        <v>230120204201</v>
      </c>
      <c r="O13" s="201"/>
      <c r="P13" s="470"/>
      <c r="Q13" s="203"/>
      <c r="R13" s="210"/>
      <c r="S13" s="211"/>
      <c r="T13" s="212"/>
      <c r="U13" s="201"/>
      <c r="V13" s="472"/>
      <c r="W13" s="203"/>
      <c r="X13" s="210"/>
      <c r="Y13" s="211"/>
      <c r="Z13" s="212"/>
      <c r="AA13" s="201"/>
      <c r="AB13" s="472"/>
      <c r="AC13" s="203"/>
      <c r="AD13" s="210"/>
      <c r="AE13" s="211"/>
      <c r="AF13" s="409"/>
    </row>
    <row r="14" spans="1:32" x14ac:dyDescent="0.15">
      <c r="A14" s="270">
        <v>230120104112</v>
      </c>
      <c r="D14" s="378"/>
      <c r="E14" s="260"/>
      <c r="F14" s="247" t="s">
        <v>265</v>
      </c>
      <c r="G14" s="504" t="s">
        <v>396</v>
      </c>
      <c r="H14" s="202">
        <v>1400</v>
      </c>
      <c r="I14" s="256"/>
      <c r="J14" s="257"/>
      <c r="K14" s="251"/>
      <c r="L14" s="210"/>
      <c r="M14" s="211"/>
      <c r="N14" s="251">
        <v>230120204201</v>
      </c>
      <c r="O14" s="201"/>
      <c r="P14" s="470"/>
      <c r="Q14" s="203"/>
      <c r="R14" s="210"/>
      <c r="S14" s="211"/>
      <c r="T14" s="212"/>
      <c r="U14" s="201"/>
      <c r="V14" s="472"/>
      <c r="W14" s="203"/>
      <c r="X14" s="210"/>
      <c r="Y14" s="211"/>
      <c r="Z14" s="212"/>
      <c r="AA14" s="201"/>
      <c r="AB14" s="472"/>
      <c r="AC14" s="203"/>
      <c r="AD14" s="210"/>
      <c r="AE14" s="211"/>
      <c r="AF14" s="409"/>
    </row>
    <row r="15" spans="1:32" ht="15.6" customHeight="1" x14ac:dyDescent="0.15">
      <c r="A15" s="270">
        <v>230120104113</v>
      </c>
      <c r="D15" s="378"/>
      <c r="E15" s="260"/>
      <c r="F15" s="247"/>
      <c r="G15" s="504"/>
      <c r="H15" s="202"/>
      <c r="I15" s="256"/>
      <c r="J15" s="257"/>
      <c r="K15" s="251"/>
      <c r="L15" s="210"/>
      <c r="M15" s="211"/>
      <c r="N15" s="251">
        <v>230120204201</v>
      </c>
      <c r="O15" s="201"/>
      <c r="P15" s="470"/>
      <c r="Q15" s="203"/>
      <c r="R15" s="210"/>
      <c r="S15" s="211"/>
      <c r="T15" s="212"/>
      <c r="U15" s="201"/>
      <c r="V15" s="472"/>
      <c r="W15" s="203"/>
      <c r="X15" s="210"/>
      <c r="Y15" s="211"/>
      <c r="Z15" s="212"/>
      <c r="AA15" s="201"/>
      <c r="AB15" s="472"/>
      <c r="AC15" s="203"/>
      <c r="AD15" s="210"/>
      <c r="AE15" s="211"/>
      <c r="AF15" s="259" t="s">
        <v>458</v>
      </c>
    </row>
    <row r="16" spans="1:32" ht="15.6" customHeight="1" x14ac:dyDescent="0.15">
      <c r="A16" s="270">
        <v>230120104114</v>
      </c>
      <c r="D16" s="378"/>
      <c r="E16" s="260"/>
      <c r="F16" s="247"/>
      <c r="G16" s="177"/>
      <c r="H16" s="202"/>
      <c r="I16" s="256"/>
      <c r="J16" s="257"/>
      <c r="K16" s="251"/>
      <c r="L16" s="210"/>
      <c r="M16" s="211"/>
      <c r="N16" s="251">
        <v>230120204201</v>
      </c>
      <c r="O16" s="201"/>
      <c r="P16" s="470"/>
      <c r="Q16" s="203"/>
      <c r="R16" s="210"/>
      <c r="S16" s="211"/>
      <c r="T16" s="212"/>
      <c r="U16" s="201"/>
      <c r="V16" s="472"/>
      <c r="W16" s="203"/>
      <c r="X16" s="210"/>
      <c r="Y16" s="211"/>
      <c r="Z16" s="212"/>
      <c r="AA16" s="201"/>
      <c r="AB16" s="472"/>
      <c r="AC16" s="203"/>
      <c r="AD16" s="210"/>
      <c r="AE16" s="211"/>
      <c r="AF16" s="409"/>
    </row>
    <row r="17" spans="1:32" ht="15.6" customHeight="1" x14ac:dyDescent="0.15">
      <c r="A17" s="270">
        <v>230120104115</v>
      </c>
      <c r="D17" s="378"/>
      <c r="E17" s="260"/>
      <c r="F17" s="414"/>
      <c r="G17" s="177"/>
      <c r="H17" s="202"/>
      <c r="I17" s="256"/>
      <c r="J17" s="257"/>
      <c r="K17" s="251"/>
      <c r="L17" s="210"/>
      <c r="M17" s="211"/>
      <c r="N17" s="251">
        <v>230120204201</v>
      </c>
      <c r="O17" s="201"/>
      <c r="P17" s="470"/>
      <c r="Q17" s="203"/>
      <c r="R17" s="210"/>
      <c r="S17" s="211"/>
      <c r="T17" s="212"/>
      <c r="U17" s="201"/>
      <c r="V17" s="472"/>
      <c r="W17" s="203"/>
      <c r="X17" s="210"/>
      <c r="Y17" s="211"/>
      <c r="Z17" s="212"/>
      <c r="AA17" s="201"/>
      <c r="AB17" s="472"/>
      <c r="AC17" s="203"/>
      <c r="AD17" s="210"/>
      <c r="AE17" s="211"/>
      <c r="AF17" s="409"/>
    </row>
    <row r="18" spans="1:32" ht="15.6" customHeight="1" x14ac:dyDescent="0.15">
      <c r="D18" s="378"/>
      <c r="E18" s="260"/>
      <c r="F18" s="414"/>
      <c r="G18" s="177"/>
      <c r="H18" s="202"/>
      <c r="I18" s="256"/>
      <c r="J18" s="257"/>
      <c r="K18" s="251"/>
      <c r="L18" s="210"/>
      <c r="M18" s="211"/>
      <c r="N18" s="251">
        <v>230120204201</v>
      </c>
      <c r="O18" s="201"/>
      <c r="P18" s="470"/>
      <c r="Q18" s="203"/>
      <c r="R18" s="210"/>
      <c r="S18" s="211"/>
      <c r="T18" s="212"/>
      <c r="U18" s="201"/>
      <c r="V18" s="472"/>
      <c r="W18" s="203"/>
      <c r="X18" s="210"/>
      <c r="Y18" s="211"/>
      <c r="Z18" s="212"/>
      <c r="AA18" s="201"/>
      <c r="AB18" s="472"/>
      <c r="AC18" s="203"/>
      <c r="AD18" s="210"/>
      <c r="AE18" s="211"/>
      <c r="AF18" s="409"/>
    </row>
    <row r="19" spans="1:32" ht="15.6" customHeight="1" x14ac:dyDescent="0.15">
      <c r="E19" s="381"/>
      <c r="F19" s="247"/>
      <c r="G19" s="315"/>
      <c r="H19" s="202"/>
      <c r="I19" s="256"/>
      <c r="J19" s="257"/>
      <c r="K19" s="251"/>
      <c r="L19" s="210"/>
      <c r="M19" s="211"/>
      <c r="N19" s="212">
        <v>230120204201</v>
      </c>
      <c r="O19" s="201"/>
      <c r="P19" s="470"/>
      <c r="Q19" s="203"/>
      <c r="R19" s="210"/>
      <c r="S19" s="211"/>
      <c r="T19" s="212"/>
      <c r="U19" s="201"/>
      <c r="V19" s="472"/>
      <c r="W19" s="203"/>
      <c r="X19" s="210"/>
      <c r="Y19" s="211"/>
      <c r="Z19" s="212"/>
      <c r="AA19" s="201"/>
      <c r="AB19" s="472"/>
      <c r="AC19" s="203"/>
      <c r="AD19" s="210"/>
      <c r="AE19" s="211"/>
      <c r="AF19" s="409"/>
    </row>
    <row r="20" spans="1:32" ht="15.6" customHeight="1" x14ac:dyDescent="0.15">
      <c r="E20" s="381"/>
      <c r="F20" s="247"/>
      <c r="G20" s="315"/>
      <c r="H20" s="202"/>
      <c r="I20" s="256"/>
      <c r="J20" s="257"/>
      <c r="K20" s="251"/>
      <c r="L20" s="210"/>
      <c r="M20" s="211"/>
      <c r="N20" s="212">
        <v>230120204201</v>
      </c>
      <c r="O20" s="201"/>
      <c r="P20" s="470"/>
      <c r="Q20" s="203"/>
      <c r="R20" s="210"/>
      <c r="S20" s="211"/>
      <c r="T20" s="212"/>
      <c r="U20" s="201"/>
      <c r="V20" s="472"/>
      <c r="W20" s="203"/>
      <c r="X20" s="210"/>
      <c r="Y20" s="211"/>
      <c r="Z20" s="212"/>
      <c r="AA20" s="201"/>
      <c r="AB20" s="472"/>
      <c r="AC20" s="203"/>
      <c r="AD20" s="210"/>
      <c r="AE20" s="211"/>
      <c r="AF20" s="409"/>
    </row>
    <row r="21" spans="1:32" ht="15.6" customHeight="1" x14ac:dyDescent="0.15">
      <c r="E21" s="381"/>
      <c r="F21" s="247"/>
      <c r="G21" s="315"/>
      <c r="H21" s="202"/>
      <c r="I21" s="256"/>
      <c r="J21" s="257"/>
      <c r="K21" s="251"/>
      <c r="L21" s="210"/>
      <c r="M21" s="211"/>
      <c r="N21" s="212">
        <v>230120204201</v>
      </c>
      <c r="O21" s="201"/>
      <c r="P21" s="470"/>
      <c r="Q21" s="203"/>
      <c r="R21" s="210"/>
      <c r="S21" s="211"/>
      <c r="T21" s="212"/>
      <c r="U21" s="201"/>
      <c r="V21" s="472"/>
      <c r="W21" s="203"/>
      <c r="X21" s="210"/>
      <c r="Y21" s="211"/>
      <c r="Z21" s="212"/>
      <c r="AA21" s="201"/>
      <c r="AB21" s="472"/>
      <c r="AC21" s="203"/>
      <c r="AD21" s="210"/>
      <c r="AE21" s="211"/>
      <c r="AF21" s="409"/>
    </row>
    <row r="22" spans="1:32" ht="15.6" customHeight="1" x14ac:dyDescent="0.15">
      <c r="E22" s="381"/>
      <c r="F22" s="247"/>
      <c r="G22" s="315"/>
      <c r="H22" s="202"/>
      <c r="I22" s="256"/>
      <c r="J22" s="257"/>
      <c r="K22" s="251"/>
      <c r="L22" s="210"/>
      <c r="M22" s="211"/>
      <c r="N22" s="212">
        <v>230120204201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315"/>
      <c r="H23" s="202"/>
      <c r="I23" s="256"/>
      <c r="J23" s="257"/>
      <c r="K23" s="251"/>
      <c r="L23" s="210"/>
      <c r="M23" s="211"/>
      <c r="N23" s="212">
        <v>230120204201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315"/>
      <c r="H24" s="202"/>
      <c r="I24" s="256"/>
      <c r="J24" s="257"/>
      <c r="K24" s="251"/>
      <c r="L24" s="210"/>
      <c r="M24" s="211"/>
      <c r="N24" s="212">
        <v>230120204201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315"/>
      <c r="H25" s="202"/>
      <c r="I25" s="256"/>
      <c r="J25" s="257"/>
      <c r="K25" s="251"/>
      <c r="L25" s="210"/>
      <c r="M25" s="211"/>
      <c r="N25" s="212">
        <v>230120204201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315"/>
      <c r="H26" s="202"/>
      <c r="I26" s="256"/>
      <c r="J26" s="257"/>
      <c r="K26" s="251"/>
      <c r="L26" s="210"/>
      <c r="M26" s="211"/>
      <c r="N26" s="212">
        <v>230120204201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315"/>
      <c r="H27" s="202"/>
      <c r="I27" s="256"/>
      <c r="J27" s="257"/>
      <c r="K27" s="251"/>
      <c r="L27" s="210"/>
      <c r="M27" s="211"/>
      <c r="N27" s="212">
        <v>230120204201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315"/>
      <c r="H28" s="202"/>
      <c r="I28" s="256"/>
      <c r="J28" s="257"/>
      <c r="K28" s="251"/>
      <c r="L28" s="210"/>
      <c r="M28" s="211"/>
      <c r="N28" s="212">
        <v>230120204201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47"/>
      <c r="G29" s="315"/>
      <c r="H29" s="202"/>
      <c r="I29" s="256"/>
      <c r="J29" s="257"/>
      <c r="K29" s="251"/>
      <c r="L29" s="210"/>
      <c r="M29" s="211"/>
      <c r="N29" s="212">
        <v>230120204201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315"/>
      <c r="H30" s="202"/>
      <c r="I30" s="256"/>
      <c r="J30" s="257"/>
      <c r="K30" s="251"/>
      <c r="L30" s="210"/>
      <c r="M30" s="211"/>
      <c r="N30" s="212">
        <v>230120204201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315"/>
      <c r="H31" s="202"/>
      <c r="I31" s="256"/>
      <c r="J31" s="257"/>
      <c r="K31" s="251"/>
      <c r="L31" s="210"/>
      <c r="M31" s="211"/>
      <c r="N31" s="212">
        <v>230120204201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315"/>
      <c r="H32" s="202"/>
      <c r="I32" s="256"/>
      <c r="J32" s="257"/>
      <c r="K32" s="251"/>
      <c r="L32" s="210"/>
      <c r="M32" s="211"/>
      <c r="N32" s="212">
        <v>230120204201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415"/>
      <c r="H33" s="459"/>
      <c r="I33" s="388"/>
      <c r="J33" s="321"/>
      <c r="K33" s="389"/>
      <c r="L33" s="390"/>
      <c r="M33" s="298"/>
      <c r="N33" s="391">
        <v>230120204201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9"/>
    </row>
    <row r="34" spans="5:32" s="398" customFormat="1" ht="15.6" customHeight="1" thickBot="1" x14ac:dyDescent="0.2">
      <c r="E34" s="322"/>
      <c r="F34" s="517" t="s">
        <v>443</v>
      </c>
      <c r="G34" s="323"/>
      <c r="H34" s="452">
        <f>SUM(H5:H33)</f>
        <v>16450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3　店</v>
      </c>
      <c r="P34" s="304"/>
      <c r="Q34" s="305">
        <f>SUM(Q5:Q33)</f>
        <v>2350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303" t="str">
        <f>CONCATENATE(FIXED(COUNTA(D5:D33),0,0),"　店")</f>
        <v>2　店</v>
      </c>
      <c r="AB34" s="304"/>
      <c r="AC34" s="305">
        <f>SUM(AC5:AC33)</f>
        <v>700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C1">
      <selection activeCell="X5" sqref="X5:X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T4:X4"/>
    <mergeCell ref="Z4:AD4"/>
    <mergeCell ref="E4:I4"/>
    <mergeCell ref="K4:L4"/>
    <mergeCell ref="N4:R4"/>
    <mergeCell ref="AA1:AE1"/>
    <mergeCell ref="AA2:AC2"/>
    <mergeCell ref="F3:H3"/>
    <mergeCell ref="G1:L2"/>
    <mergeCell ref="O1:W1"/>
    <mergeCell ref="O2:W2"/>
  </mergeCells>
  <phoneticPr fontId="2"/>
  <conditionalFormatting sqref="G5:G18">
    <cfRule type="cellIs" dxfId="6" priority="1" operator="notEqual">
      <formula>#REF!</formula>
    </cfRule>
  </conditionalFormatting>
  <dataValidations count="3">
    <dataValidation type="whole" operator="lessThanOrEqual" allowBlank="1" showInputMessage="1" showErrorMessage="1" sqref="J5:J18 M5:M18 S5:S18 Y5:Y18 AE5:AE18" xr:uid="{00000000-0002-0000-0A00-000000000000}">
      <formula1>H5</formula1>
    </dataValidation>
    <dataValidation type="whole" operator="lessThanOrEqual" showInputMessage="1" showErrorMessage="1" sqref="AG3:IV65536" xr:uid="{00000000-0002-0000-0A00-000001000000}">
      <formula1>AE3</formula1>
    </dataValidation>
    <dataValidation operator="lessThanOrEqual" showInputMessage="1" showErrorMessage="1" sqref="AG1:IV2" xr:uid="{00000000-0002-0000-0A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C9 I17:AC17 I16:O16 Q16:AC16 I7:N7 R7:AC7 R6:T6 X6:Z6 I13:AC15 I10 X10:AC10 I11:Z11 AB11:AC11 I5 I6:N6 R5 X5:Z5 I8:N8 P8:AC8 K10:V10 I12 K12:AC12 T5 K5:N5" unlockedFormula="1"/>
  </ignoredErrors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.25" style="270" hidden="1" customWidth="1"/>
    <col min="14" max="14" width="1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8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53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27600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418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230125105102</v>
      </c>
      <c r="B5" s="270">
        <v>230125205201</v>
      </c>
      <c r="C5" s="270">
        <v>230125305301</v>
      </c>
      <c r="D5" s="378">
        <v>230125405502</v>
      </c>
      <c r="E5" s="246"/>
      <c r="F5" s="247" t="s">
        <v>270</v>
      </c>
      <c r="G5" s="504" t="s">
        <v>396</v>
      </c>
      <c r="H5" s="202">
        <v>2250</v>
      </c>
      <c r="I5" s="256"/>
      <c r="J5" s="250"/>
      <c r="K5" s="251"/>
      <c r="L5" s="206"/>
      <c r="M5" s="207"/>
      <c r="N5" s="252"/>
      <c r="O5" s="469" t="s">
        <v>412</v>
      </c>
      <c r="P5" s="470" t="s">
        <v>103</v>
      </c>
      <c r="Q5" s="202">
        <v>500</v>
      </c>
      <c r="R5" s="206"/>
      <c r="S5" s="207"/>
      <c r="T5" s="208"/>
      <c r="U5" s="204" t="s">
        <v>412</v>
      </c>
      <c r="V5" s="471" t="s">
        <v>103</v>
      </c>
      <c r="W5" s="205">
        <v>450</v>
      </c>
      <c r="X5" s="206"/>
      <c r="Y5" s="207"/>
      <c r="Z5" s="208"/>
      <c r="AA5" s="204" t="s">
        <v>284</v>
      </c>
      <c r="AB5" s="209" t="s">
        <v>103</v>
      </c>
      <c r="AC5" s="205">
        <v>600</v>
      </c>
      <c r="AD5" s="206"/>
      <c r="AE5" s="207"/>
      <c r="AF5" s="419"/>
    </row>
    <row r="6" spans="1:32" ht="15.6" customHeight="1" x14ac:dyDescent="0.15">
      <c r="A6" s="270">
        <v>230125105105</v>
      </c>
      <c r="B6" s="270">
        <v>230125205202</v>
      </c>
      <c r="C6" s="270">
        <v>230125305302</v>
      </c>
      <c r="D6" s="378">
        <v>230125405503</v>
      </c>
      <c r="E6" s="260"/>
      <c r="F6" s="247" t="s">
        <v>271</v>
      </c>
      <c r="G6" s="513" t="s">
        <v>407</v>
      </c>
      <c r="H6" s="202">
        <v>1400</v>
      </c>
      <c r="I6" s="256"/>
      <c r="J6" s="420"/>
      <c r="K6" s="251"/>
      <c r="L6" s="210"/>
      <c r="M6" s="421"/>
      <c r="N6" s="251">
        <v>230125205201</v>
      </c>
      <c r="O6" s="201" t="s">
        <v>278</v>
      </c>
      <c r="P6" s="470" t="s">
        <v>103</v>
      </c>
      <c r="Q6" s="202">
        <v>500</v>
      </c>
      <c r="R6" s="210"/>
      <c r="S6" s="421"/>
      <c r="T6" s="212"/>
      <c r="U6" s="201"/>
      <c r="V6" s="472"/>
      <c r="W6" s="203"/>
      <c r="X6" s="210"/>
      <c r="Y6" s="421"/>
      <c r="Z6" s="212"/>
      <c r="AA6" s="201" t="s">
        <v>278</v>
      </c>
      <c r="AB6" s="177" t="s">
        <v>103</v>
      </c>
      <c r="AC6" s="203">
        <v>200</v>
      </c>
      <c r="AD6" s="210"/>
      <c r="AE6" s="421"/>
      <c r="AF6" s="409"/>
    </row>
    <row r="7" spans="1:32" ht="15.6" customHeight="1" x14ac:dyDescent="0.15">
      <c r="A7" s="270">
        <v>230125105106</v>
      </c>
      <c r="B7" s="270">
        <v>230125205204</v>
      </c>
      <c r="D7" s="378">
        <v>230125405504</v>
      </c>
      <c r="E7" s="260"/>
      <c r="F7" s="247" t="s">
        <v>272</v>
      </c>
      <c r="G7" s="177" t="s">
        <v>117</v>
      </c>
      <c r="H7" s="202">
        <v>1300</v>
      </c>
      <c r="I7" s="256"/>
      <c r="J7" s="420"/>
      <c r="K7" s="251"/>
      <c r="L7" s="210"/>
      <c r="M7" s="421"/>
      <c r="N7" s="251">
        <v>230125205201</v>
      </c>
      <c r="O7" s="201" t="s">
        <v>270</v>
      </c>
      <c r="P7" s="470" t="s">
        <v>103</v>
      </c>
      <c r="Q7" s="203">
        <v>350</v>
      </c>
      <c r="R7" s="210"/>
      <c r="S7" s="421"/>
      <c r="T7" s="212"/>
      <c r="U7" s="201"/>
      <c r="V7" s="312"/>
      <c r="W7" s="203"/>
      <c r="X7" s="210"/>
      <c r="Y7" s="421"/>
      <c r="Z7" s="212"/>
      <c r="AA7" s="201" t="s">
        <v>249</v>
      </c>
      <c r="AB7" s="177" t="s">
        <v>103</v>
      </c>
      <c r="AC7" s="203">
        <v>600</v>
      </c>
      <c r="AD7" s="210"/>
      <c r="AE7" s="421"/>
      <c r="AF7" s="409"/>
    </row>
    <row r="8" spans="1:32" ht="15.6" customHeight="1" x14ac:dyDescent="0.15">
      <c r="A8" s="270">
        <v>230125105107</v>
      </c>
      <c r="B8" s="270">
        <v>230125205205</v>
      </c>
      <c r="D8" s="378">
        <v>230125405505</v>
      </c>
      <c r="E8" s="255" t="s">
        <v>60</v>
      </c>
      <c r="F8" s="247" t="s">
        <v>274</v>
      </c>
      <c r="G8" s="504" t="s">
        <v>396</v>
      </c>
      <c r="H8" s="202">
        <v>2050</v>
      </c>
      <c r="I8" s="256"/>
      <c r="J8" s="420"/>
      <c r="K8" s="251"/>
      <c r="L8" s="210"/>
      <c r="M8" s="421"/>
      <c r="N8" s="251">
        <v>230125205201</v>
      </c>
      <c r="O8" s="201" t="s">
        <v>273</v>
      </c>
      <c r="P8" s="470" t="s">
        <v>103</v>
      </c>
      <c r="Q8" s="203">
        <v>500</v>
      </c>
      <c r="R8" s="210"/>
      <c r="S8" s="421"/>
      <c r="T8" s="212"/>
      <c r="U8" s="201"/>
      <c r="V8" s="472"/>
      <c r="W8" s="312"/>
      <c r="X8" s="210"/>
      <c r="Y8" s="421"/>
      <c r="Z8" s="212"/>
      <c r="AA8" s="201" t="s">
        <v>280</v>
      </c>
      <c r="AB8" s="177" t="s">
        <v>103</v>
      </c>
      <c r="AC8" s="203">
        <v>600</v>
      </c>
      <c r="AD8" s="210"/>
      <c r="AE8" s="421"/>
      <c r="AF8" s="409"/>
    </row>
    <row r="9" spans="1:32" ht="15.6" customHeight="1" x14ac:dyDescent="0.15">
      <c r="A9" s="270">
        <v>230125105108</v>
      </c>
      <c r="D9" s="378">
        <v>230125405506</v>
      </c>
      <c r="E9" s="255"/>
      <c r="F9" s="247" t="s">
        <v>275</v>
      </c>
      <c r="G9" s="504" t="s">
        <v>396</v>
      </c>
      <c r="H9" s="202">
        <v>2050</v>
      </c>
      <c r="I9" s="256"/>
      <c r="J9" s="420"/>
      <c r="K9" s="251"/>
      <c r="L9" s="210"/>
      <c r="M9" s="421"/>
      <c r="N9" s="251">
        <v>230125205201</v>
      </c>
      <c r="O9" s="201"/>
      <c r="P9" s="470"/>
      <c r="Q9" s="203"/>
      <c r="R9" s="210"/>
      <c r="S9" s="421"/>
      <c r="T9" s="212"/>
      <c r="U9" s="201"/>
      <c r="V9" s="472"/>
      <c r="W9" s="203"/>
      <c r="X9" s="210"/>
      <c r="Y9" s="421"/>
      <c r="Z9" s="212"/>
      <c r="AA9" s="201" t="s">
        <v>270</v>
      </c>
      <c r="AB9" s="177" t="s">
        <v>103</v>
      </c>
      <c r="AC9" s="203">
        <v>350</v>
      </c>
      <c r="AD9" s="210"/>
      <c r="AE9" s="421"/>
      <c r="AF9" s="409"/>
    </row>
    <row r="10" spans="1:32" ht="15.6" customHeight="1" x14ac:dyDescent="0.15">
      <c r="A10" s="270">
        <v>230125105109</v>
      </c>
      <c r="D10" s="378">
        <v>230125405507</v>
      </c>
      <c r="E10" s="255" t="s">
        <v>63</v>
      </c>
      <c r="F10" s="247" t="s">
        <v>276</v>
      </c>
      <c r="G10" s="504" t="s">
        <v>396</v>
      </c>
      <c r="H10" s="202">
        <v>2250</v>
      </c>
      <c r="I10" s="256"/>
      <c r="J10" s="420"/>
      <c r="K10" s="251"/>
      <c r="L10" s="210"/>
      <c r="M10" s="421"/>
      <c r="N10" s="251">
        <v>230125205201</v>
      </c>
      <c r="O10" s="201"/>
      <c r="P10" s="470"/>
      <c r="Q10" s="203"/>
      <c r="R10" s="210"/>
      <c r="S10" s="421"/>
      <c r="T10" s="212"/>
      <c r="U10" s="201"/>
      <c r="V10" s="472"/>
      <c r="W10" s="203"/>
      <c r="X10" s="210"/>
      <c r="Y10" s="421"/>
      <c r="Z10" s="212"/>
      <c r="AA10" s="201" t="s">
        <v>285</v>
      </c>
      <c r="AB10" s="177" t="s">
        <v>103</v>
      </c>
      <c r="AC10" s="203">
        <v>250</v>
      </c>
      <c r="AD10" s="210"/>
      <c r="AE10" s="421"/>
      <c r="AF10" s="259" t="s">
        <v>437</v>
      </c>
    </row>
    <row r="11" spans="1:32" ht="15.6" customHeight="1" x14ac:dyDescent="0.15">
      <c r="A11" s="270">
        <v>230125105110</v>
      </c>
      <c r="D11" s="378"/>
      <c r="E11" s="255"/>
      <c r="F11" s="247" t="s">
        <v>277</v>
      </c>
      <c r="G11" s="504" t="s">
        <v>396</v>
      </c>
      <c r="H11" s="202">
        <v>1200</v>
      </c>
      <c r="I11" s="256"/>
      <c r="J11" s="420"/>
      <c r="K11" s="251"/>
      <c r="L11" s="210"/>
      <c r="M11" s="421"/>
      <c r="N11" s="251">
        <v>230125205201</v>
      </c>
      <c r="O11" s="201"/>
      <c r="P11" s="470"/>
      <c r="Q11" s="203"/>
      <c r="R11" s="210"/>
      <c r="S11" s="421"/>
      <c r="T11" s="212"/>
      <c r="U11" s="201"/>
      <c r="V11" s="472"/>
      <c r="W11" s="203"/>
      <c r="X11" s="210"/>
      <c r="Y11" s="421"/>
      <c r="Z11" s="212"/>
      <c r="AA11" s="201"/>
      <c r="AB11" s="422"/>
      <c r="AC11" s="203"/>
      <c r="AD11" s="210"/>
      <c r="AE11" s="421"/>
      <c r="AF11" s="261"/>
    </row>
    <row r="12" spans="1:32" ht="15.6" customHeight="1" x14ac:dyDescent="0.15">
      <c r="A12" s="270">
        <v>230125105111</v>
      </c>
      <c r="D12" s="378"/>
      <c r="E12" s="255"/>
      <c r="F12" s="247" t="s">
        <v>278</v>
      </c>
      <c r="G12" s="504" t="s">
        <v>396</v>
      </c>
      <c r="H12" s="202">
        <v>2400</v>
      </c>
      <c r="I12" s="256"/>
      <c r="J12" s="420"/>
      <c r="K12" s="251"/>
      <c r="L12" s="210"/>
      <c r="M12" s="421"/>
      <c r="N12" s="251">
        <v>230125205201</v>
      </c>
      <c r="O12" s="201"/>
      <c r="P12" s="470"/>
      <c r="Q12" s="203"/>
      <c r="R12" s="210"/>
      <c r="S12" s="421"/>
      <c r="T12" s="212"/>
      <c r="U12" s="201"/>
      <c r="V12" s="472"/>
      <c r="W12" s="203"/>
      <c r="X12" s="210"/>
      <c r="Y12" s="421"/>
      <c r="Z12" s="212"/>
      <c r="AA12" s="201"/>
      <c r="AB12" s="422"/>
      <c r="AC12" s="203"/>
      <c r="AD12" s="210"/>
      <c r="AE12" s="421"/>
      <c r="AF12" s="575"/>
    </row>
    <row r="13" spans="1:32" ht="15.6" customHeight="1" x14ac:dyDescent="0.15">
      <c r="A13" s="270">
        <v>230125105113</v>
      </c>
      <c r="D13" s="378"/>
      <c r="E13" s="255"/>
      <c r="F13" s="247" t="s">
        <v>279</v>
      </c>
      <c r="G13" s="504" t="s">
        <v>396</v>
      </c>
      <c r="H13" s="202">
        <v>1700</v>
      </c>
      <c r="I13" s="256"/>
      <c r="J13" s="420"/>
      <c r="K13" s="251"/>
      <c r="L13" s="210"/>
      <c r="M13" s="421"/>
      <c r="N13" s="251">
        <v>230125205201</v>
      </c>
      <c r="O13" s="201"/>
      <c r="P13" s="470"/>
      <c r="Q13" s="203"/>
      <c r="R13" s="210"/>
      <c r="S13" s="421"/>
      <c r="T13" s="212"/>
      <c r="U13" s="201"/>
      <c r="V13" s="472"/>
      <c r="W13" s="203"/>
      <c r="X13" s="210"/>
      <c r="Y13" s="421"/>
      <c r="Z13" s="212"/>
      <c r="AA13" s="201"/>
      <c r="AB13" s="422"/>
      <c r="AC13" s="203"/>
      <c r="AD13" s="210"/>
      <c r="AE13" s="421"/>
      <c r="AF13" s="603"/>
    </row>
    <row r="14" spans="1:32" x14ac:dyDescent="0.15">
      <c r="A14" s="270">
        <v>230125105114</v>
      </c>
      <c r="D14" s="378"/>
      <c r="E14" s="255"/>
      <c r="F14" s="247" t="s">
        <v>280</v>
      </c>
      <c r="G14" s="177" t="s">
        <v>394</v>
      </c>
      <c r="H14" s="202">
        <v>1600</v>
      </c>
      <c r="I14" s="256"/>
      <c r="J14" s="420"/>
      <c r="K14" s="251"/>
      <c r="L14" s="210"/>
      <c r="M14" s="421"/>
      <c r="N14" s="251">
        <v>230125205201</v>
      </c>
      <c r="O14" s="201"/>
      <c r="P14" s="470"/>
      <c r="Q14" s="203"/>
      <c r="R14" s="210"/>
      <c r="S14" s="421"/>
      <c r="T14" s="212"/>
      <c r="U14" s="201"/>
      <c r="V14" s="472"/>
      <c r="W14" s="203"/>
      <c r="X14" s="210"/>
      <c r="Y14" s="421"/>
      <c r="Z14" s="212"/>
      <c r="AA14" s="201"/>
      <c r="AB14" s="422"/>
      <c r="AC14" s="203"/>
      <c r="AD14" s="210"/>
      <c r="AE14" s="421"/>
      <c r="AF14" s="603"/>
    </row>
    <row r="15" spans="1:32" ht="15.6" customHeight="1" x14ac:dyDescent="0.15">
      <c r="A15" s="270">
        <v>230125105116</v>
      </c>
      <c r="D15" s="378"/>
      <c r="E15" s="255"/>
      <c r="F15" s="247" t="s">
        <v>281</v>
      </c>
      <c r="G15" s="504" t="s">
        <v>396</v>
      </c>
      <c r="H15" s="202">
        <v>2000</v>
      </c>
      <c r="I15" s="256"/>
      <c r="J15" s="420"/>
      <c r="K15" s="251"/>
      <c r="L15" s="210"/>
      <c r="M15" s="421"/>
      <c r="N15" s="251">
        <v>230125205201</v>
      </c>
      <c r="O15" s="201"/>
      <c r="P15" s="470"/>
      <c r="Q15" s="203"/>
      <c r="R15" s="210"/>
      <c r="S15" s="421"/>
      <c r="T15" s="212"/>
      <c r="U15" s="201"/>
      <c r="V15" s="472"/>
      <c r="W15" s="203"/>
      <c r="X15" s="210"/>
      <c r="Y15" s="421"/>
      <c r="Z15" s="212"/>
      <c r="AA15" s="201"/>
      <c r="AB15" s="422"/>
      <c r="AC15" s="203"/>
      <c r="AD15" s="210"/>
      <c r="AE15" s="421"/>
      <c r="AF15" s="259" t="s">
        <v>438</v>
      </c>
    </row>
    <row r="16" spans="1:32" ht="15.6" customHeight="1" x14ac:dyDescent="0.15">
      <c r="A16" s="270">
        <v>230125105117</v>
      </c>
      <c r="D16" s="378"/>
      <c r="E16" s="255"/>
      <c r="F16" s="247" t="s">
        <v>282</v>
      </c>
      <c r="G16" s="504" t="s">
        <v>396</v>
      </c>
      <c r="H16" s="202">
        <v>1650</v>
      </c>
      <c r="I16" s="256"/>
      <c r="J16" s="420"/>
      <c r="K16" s="251"/>
      <c r="L16" s="210"/>
      <c r="M16" s="421"/>
      <c r="N16" s="251">
        <v>230125205201</v>
      </c>
      <c r="O16" s="201"/>
      <c r="P16" s="470"/>
      <c r="Q16" s="203"/>
      <c r="R16" s="210"/>
      <c r="S16" s="421"/>
      <c r="T16" s="212"/>
      <c r="U16" s="201"/>
      <c r="V16" s="472"/>
      <c r="W16" s="203"/>
      <c r="X16" s="210"/>
      <c r="Y16" s="421"/>
      <c r="Z16" s="212"/>
      <c r="AA16" s="201"/>
      <c r="AB16" s="422"/>
      <c r="AC16" s="203"/>
      <c r="AD16" s="210"/>
      <c r="AE16" s="421"/>
      <c r="AF16" s="261"/>
    </row>
    <row r="17" spans="1:32" ht="15.6" customHeight="1" x14ac:dyDescent="0.15">
      <c r="A17" s="270">
        <v>230125105118</v>
      </c>
      <c r="D17" s="378"/>
      <c r="E17" s="260"/>
      <c r="F17" s="247" t="s">
        <v>283</v>
      </c>
      <c r="G17" s="504" t="s">
        <v>396</v>
      </c>
      <c r="H17" s="202">
        <v>850</v>
      </c>
      <c r="I17" s="256"/>
      <c r="J17" s="420"/>
      <c r="K17" s="251"/>
      <c r="L17" s="210"/>
      <c r="M17" s="421"/>
      <c r="N17" s="251">
        <v>230125205201</v>
      </c>
      <c r="O17" s="201"/>
      <c r="P17" s="470"/>
      <c r="Q17" s="203"/>
      <c r="R17" s="210"/>
      <c r="S17" s="421"/>
      <c r="T17" s="212"/>
      <c r="U17" s="201"/>
      <c r="V17" s="472"/>
      <c r="W17" s="203"/>
      <c r="X17" s="210"/>
      <c r="Y17" s="421"/>
      <c r="Z17" s="212"/>
      <c r="AA17" s="201"/>
      <c r="AB17" s="422"/>
      <c r="AC17" s="203"/>
      <c r="AD17" s="210"/>
      <c r="AE17" s="421"/>
      <c r="AF17" s="575"/>
    </row>
    <row r="18" spans="1:32" ht="15.6" customHeight="1" x14ac:dyDescent="0.15">
      <c r="A18" s="270">
        <v>230125105119</v>
      </c>
      <c r="D18" s="378"/>
      <c r="E18" s="260"/>
      <c r="F18" s="247"/>
      <c r="G18" s="504"/>
      <c r="H18" s="202"/>
      <c r="I18" s="256"/>
      <c r="J18" s="420"/>
      <c r="K18" s="251"/>
      <c r="L18" s="210"/>
      <c r="M18" s="421"/>
      <c r="N18" s="251">
        <v>230125205201</v>
      </c>
      <c r="O18" s="201"/>
      <c r="P18" s="470"/>
      <c r="Q18" s="203"/>
      <c r="R18" s="210"/>
      <c r="S18" s="421"/>
      <c r="T18" s="212"/>
      <c r="U18" s="201"/>
      <c r="V18" s="472"/>
      <c r="W18" s="203"/>
      <c r="X18" s="210"/>
      <c r="Y18" s="421"/>
      <c r="Z18" s="212"/>
      <c r="AA18" s="201"/>
      <c r="AB18" s="422"/>
      <c r="AC18" s="203"/>
      <c r="AD18" s="210"/>
      <c r="AE18" s="421"/>
      <c r="AF18" s="603"/>
    </row>
    <row r="19" spans="1:32" ht="15.6" customHeight="1" x14ac:dyDescent="0.15">
      <c r="A19" s="270">
        <v>230125105120</v>
      </c>
      <c r="D19" s="378"/>
      <c r="E19" s="260"/>
      <c r="F19" s="247"/>
      <c r="G19" s="177"/>
      <c r="H19" s="202"/>
      <c r="I19" s="256"/>
      <c r="J19" s="420"/>
      <c r="K19" s="251"/>
      <c r="L19" s="210"/>
      <c r="M19" s="421"/>
      <c r="N19" s="251">
        <v>230125205201</v>
      </c>
      <c r="O19" s="201"/>
      <c r="P19" s="470"/>
      <c r="Q19" s="203"/>
      <c r="R19" s="210"/>
      <c r="S19" s="421"/>
      <c r="T19" s="212"/>
      <c r="U19" s="201"/>
      <c r="V19" s="472"/>
      <c r="W19" s="203"/>
      <c r="X19" s="210"/>
      <c r="Y19" s="421"/>
      <c r="Z19" s="212"/>
      <c r="AA19" s="201"/>
      <c r="AB19" s="422"/>
      <c r="AC19" s="203"/>
      <c r="AD19" s="210"/>
      <c r="AE19" s="421"/>
      <c r="AF19" s="603"/>
    </row>
    <row r="20" spans="1:32" ht="15.6" customHeight="1" x14ac:dyDescent="0.15">
      <c r="A20" s="270">
        <v>230125105121</v>
      </c>
      <c r="D20" s="378"/>
      <c r="E20" s="260"/>
      <c r="F20" s="247"/>
      <c r="G20" s="177"/>
      <c r="H20" s="202"/>
      <c r="I20" s="256"/>
      <c r="J20" s="420"/>
      <c r="K20" s="251"/>
      <c r="L20" s="210"/>
      <c r="M20" s="421"/>
      <c r="N20" s="251">
        <v>230125205201</v>
      </c>
      <c r="O20" s="201"/>
      <c r="P20" s="470"/>
      <c r="Q20" s="203"/>
      <c r="R20" s="210"/>
      <c r="S20" s="421"/>
      <c r="T20" s="212"/>
      <c r="U20" s="201"/>
      <c r="V20" s="472"/>
      <c r="W20" s="203"/>
      <c r="X20" s="210"/>
      <c r="Y20" s="421"/>
      <c r="Z20" s="212"/>
      <c r="AA20" s="201"/>
      <c r="AB20" s="422"/>
      <c r="AC20" s="203"/>
      <c r="AD20" s="210"/>
      <c r="AE20" s="421"/>
      <c r="AF20" s="409"/>
    </row>
    <row r="21" spans="1:32" ht="15.6" customHeight="1" x14ac:dyDescent="0.15">
      <c r="A21" s="270">
        <v>230125105122</v>
      </c>
      <c r="D21" s="378"/>
      <c r="E21" s="260"/>
      <c r="F21" s="247"/>
      <c r="G21" s="177"/>
      <c r="H21" s="202"/>
      <c r="I21" s="256"/>
      <c r="J21" s="420"/>
      <c r="K21" s="251"/>
      <c r="L21" s="210"/>
      <c r="M21" s="421"/>
      <c r="N21" s="251">
        <v>230125205201</v>
      </c>
      <c r="O21" s="201"/>
      <c r="P21" s="470"/>
      <c r="Q21" s="203"/>
      <c r="R21" s="210"/>
      <c r="S21" s="421"/>
      <c r="T21" s="212"/>
      <c r="U21" s="201"/>
      <c r="V21" s="472"/>
      <c r="W21" s="203"/>
      <c r="X21" s="210"/>
      <c r="Y21" s="421"/>
      <c r="Z21" s="212"/>
      <c r="AA21" s="201"/>
      <c r="AB21" s="422"/>
      <c r="AC21" s="203"/>
      <c r="AD21" s="210"/>
      <c r="AE21" s="421"/>
      <c r="AF21" s="409"/>
    </row>
    <row r="22" spans="1:32" ht="15.6" customHeight="1" x14ac:dyDescent="0.15">
      <c r="A22" s="270">
        <v>230125105123</v>
      </c>
      <c r="D22" s="378"/>
      <c r="E22" s="260"/>
      <c r="F22" s="247"/>
      <c r="G22" s="177"/>
      <c r="H22" s="202"/>
      <c r="I22" s="256"/>
      <c r="J22" s="420"/>
      <c r="K22" s="251"/>
      <c r="L22" s="210"/>
      <c r="M22" s="421"/>
      <c r="N22" s="251">
        <v>230125205201</v>
      </c>
      <c r="O22" s="201"/>
      <c r="P22" s="184"/>
      <c r="Q22" s="203"/>
      <c r="R22" s="210"/>
      <c r="S22" s="421"/>
      <c r="T22" s="212"/>
      <c r="U22" s="201"/>
      <c r="V22" s="177"/>
      <c r="W22" s="203"/>
      <c r="X22" s="210"/>
      <c r="Y22" s="421"/>
      <c r="Z22" s="212"/>
      <c r="AA22" s="201"/>
      <c r="AB22" s="422"/>
      <c r="AC22" s="203"/>
      <c r="AD22" s="210"/>
      <c r="AE22" s="421"/>
      <c r="AF22" s="409"/>
    </row>
    <row r="23" spans="1:32" ht="15.6" customHeight="1" x14ac:dyDescent="0.15">
      <c r="D23" s="378"/>
      <c r="E23" s="260"/>
      <c r="F23" s="247"/>
      <c r="G23" s="177"/>
      <c r="H23" s="202"/>
      <c r="I23" s="256"/>
      <c r="J23" s="420"/>
      <c r="K23" s="251"/>
      <c r="L23" s="210"/>
      <c r="M23" s="421"/>
      <c r="N23" s="251">
        <v>230125205201</v>
      </c>
      <c r="O23" s="201"/>
      <c r="P23" s="184"/>
      <c r="Q23" s="203"/>
      <c r="R23" s="210"/>
      <c r="S23" s="421"/>
      <c r="T23" s="212"/>
      <c r="U23" s="201"/>
      <c r="V23" s="177"/>
      <c r="W23" s="203"/>
      <c r="X23" s="210"/>
      <c r="Y23" s="421"/>
      <c r="Z23" s="212"/>
      <c r="AA23" s="201"/>
      <c r="AB23" s="422"/>
      <c r="AC23" s="203"/>
      <c r="AD23" s="210"/>
      <c r="AE23" s="421"/>
      <c r="AF23" s="409"/>
    </row>
    <row r="24" spans="1:32" ht="15.6" customHeight="1" x14ac:dyDescent="0.15">
      <c r="E24" s="381"/>
      <c r="F24" s="247"/>
      <c r="G24" s="184"/>
      <c r="H24" s="202"/>
      <c r="I24" s="256"/>
      <c r="J24" s="420"/>
      <c r="L24" s="210"/>
      <c r="M24" s="211"/>
      <c r="N24" s="212">
        <v>230125205201</v>
      </c>
      <c r="O24" s="201"/>
      <c r="P24" s="184"/>
      <c r="Q24" s="203"/>
      <c r="R24" s="210"/>
      <c r="S24" s="211"/>
      <c r="T24" s="212"/>
      <c r="U24" s="423"/>
      <c r="V24" s="177"/>
      <c r="W24" s="203"/>
      <c r="X24" s="210"/>
      <c r="Y24" s="211"/>
      <c r="Z24" s="212"/>
      <c r="AA24" s="201"/>
      <c r="AB24" s="422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184"/>
      <c r="H25" s="460"/>
      <c r="I25" s="256"/>
      <c r="J25" s="420"/>
      <c r="K25" s="424"/>
      <c r="L25" s="210"/>
      <c r="M25" s="211"/>
      <c r="N25" s="212">
        <v>230125205201</v>
      </c>
      <c r="O25" s="201"/>
      <c r="P25" s="184"/>
      <c r="Q25" s="203"/>
      <c r="R25" s="210"/>
      <c r="S25" s="211"/>
      <c r="T25" s="212"/>
      <c r="U25" s="423"/>
      <c r="V25" s="177"/>
      <c r="W25" s="202"/>
      <c r="X25" s="210"/>
      <c r="Y25" s="211"/>
      <c r="Z25" s="212"/>
      <c r="AA25" s="201"/>
      <c r="AB25" s="422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184"/>
      <c r="H26" s="202"/>
      <c r="I26" s="256"/>
      <c r="J26" s="420"/>
      <c r="K26" s="251"/>
      <c r="L26" s="210"/>
      <c r="M26" s="211"/>
      <c r="N26" s="212">
        <v>230125205201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422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184"/>
      <c r="H27" s="202"/>
      <c r="I27" s="256"/>
      <c r="J27" s="420"/>
      <c r="K27" s="251"/>
      <c r="L27" s="210"/>
      <c r="M27" s="211"/>
      <c r="N27" s="212">
        <v>230125205201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422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184"/>
      <c r="H28" s="202"/>
      <c r="I28" s="256"/>
      <c r="J28" s="420"/>
      <c r="K28" s="251"/>
      <c r="L28" s="210"/>
      <c r="M28" s="211"/>
      <c r="N28" s="212">
        <v>230125205201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422"/>
      <c r="AC28" s="203"/>
      <c r="AD28" s="210"/>
      <c r="AE28" s="211"/>
      <c r="AF28" s="409"/>
    </row>
    <row r="29" spans="1:32" ht="15" customHeight="1" x14ac:dyDescent="0.15">
      <c r="E29" s="381"/>
      <c r="F29" s="247"/>
      <c r="G29" s="184"/>
      <c r="H29" s="202"/>
      <c r="I29" s="256"/>
      <c r="J29" s="420"/>
      <c r="K29" s="251"/>
      <c r="L29" s="210"/>
      <c r="M29" s="211"/>
      <c r="N29" s="212">
        <v>230125205201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422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420"/>
      <c r="K30" s="251"/>
      <c r="L30" s="210"/>
      <c r="M30" s="211"/>
      <c r="N30" s="212">
        <v>230125205201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422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420"/>
      <c r="K31" s="251"/>
      <c r="L31" s="210"/>
      <c r="M31" s="211"/>
      <c r="N31" s="212">
        <v>230125205201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422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184"/>
      <c r="H32" s="202"/>
      <c r="I32" s="256"/>
      <c r="J32" s="420"/>
      <c r="K32" s="251"/>
      <c r="L32" s="210"/>
      <c r="M32" s="211"/>
      <c r="N32" s="212">
        <v>230125205201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422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387"/>
      <c r="H33" s="459"/>
      <c r="I33" s="388"/>
      <c r="J33" s="420"/>
      <c r="K33" s="389"/>
      <c r="L33" s="390"/>
      <c r="M33" s="298"/>
      <c r="N33" s="391">
        <v>230125205201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425"/>
      <c r="AC33" s="393"/>
      <c r="AD33" s="390"/>
      <c r="AE33" s="298"/>
      <c r="AF33" s="409"/>
    </row>
    <row r="34" spans="5:32" s="398" customFormat="1" ht="15.6" customHeight="1" thickBot="1" x14ac:dyDescent="0.2">
      <c r="E34" s="322"/>
      <c r="F34" s="517" t="s">
        <v>446</v>
      </c>
      <c r="G34" s="300"/>
      <c r="H34" s="452">
        <f>SUM(H5:H33)</f>
        <v>22700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4　店</v>
      </c>
      <c r="P34" s="304"/>
      <c r="Q34" s="305">
        <f>SUM(Q5:Q33)</f>
        <v>1850</v>
      </c>
      <c r="R34" s="306"/>
      <c r="S34" s="326">
        <f>SUM(S5:S33)</f>
        <v>0</v>
      </c>
      <c r="T34" s="327"/>
      <c r="U34" s="303" t="s">
        <v>429</v>
      </c>
      <c r="V34" s="304"/>
      <c r="W34" s="305">
        <f>SUM(W5:W33)</f>
        <v>450</v>
      </c>
      <c r="X34" s="306"/>
      <c r="Y34" s="326">
        <f>SUM(Y5:Y33)</f>
        <v>0</v>
      </c>
      <c r="Z34" s="327"/>
      <c r="AA34" s="303" t="str">
        <f>CONCATENATE(FIXED(COUNTA(D5:D33),0,0),"　店")</f>
        <v>6　店</v>
      </c>
      <c r="AB34" s="304"/>
      <c r="AC34" s="305">
        <f>SUM(AC5:AC33)</f>
        <v>2600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U12" sqref="U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>
      <selection activeCell="C15" sqref="C1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3">
    <mergeCell ref="AF17:AF19"/>
    <mergeCell ref="Z4:AD4"/>
    <mergeCell ref="G1:L2"/>
    <mergeCell ref="E4:I4"/>
    <mergeCell ref="K4:L4"/>
    <mergeCell ref="N4:R4"/>
    <mergeCell ref="F3:H3"/>
    <mergeCell ref="O1:W1"/>
    <mergeCell ref="O2:W2"/>
    <mergeCell ref="T4:X4"/>
    <mergeCell ref="AA1:AE1"/>
    <mergeCell ref="AA2:AC2"/>
    <mergeCell ref="AF12:AF14"/>
  </mergeCells>
  <phoneticPr fontId="2"/>
  <conditionalFormatting sqref="G5:G23">
    <cfRule type="cellIs" dxfId="5" priority="1" operator="notEqual">
      <formula>#REF!</formula>
    </cfRule>
  </conditionalFormatting>
  <dataValidations count="4">
    <dataValidation type="whole" operator="lessThanOrEqual" allowBlank="1" showInputMessage="1" showErrorMessage="1" sqref="J5:J23 M5:M23 S5:S23 AE5:AE23" xr:uid="{00000000-0002-0000-0B00-000000000000}">
      <formula1>H5</formula1>
    </dataValidation>
    <dataValidation type="whole" operator="lessThanOrEqual" allowBlank="1" showInputMessage="1" showErrorMessage="1" sqref="Y5:Y23" xr:uid="{00000000-0002-0000-0B00-000001000000}">
      <formula1>W24</formula1>
    </dataValidation>
    <dataValidation type="whole" operator="lessThanOrEqual" showInputMessage="1" showErrorMessage="1" sqref="AG3:IV65536" xr:uid="{00000000-0002-0000-0B00-000002000000}">
      <formula1>AE3</formula1>
    </dataValidation>
    <dataValidation operator="lessThanOrEqual" showInputMessage="1" showErrorMessage="1" sqref="AG1:IV2" xr:uid="{00000000-0002-0000-0B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P9 I15:AC17 I14 Q14:AC14 I8:N8 R8:Z8 I13:AC13 I10:V10 X10:Z10 R6:T6 X6:Z6 I11:Z11 I5:N5 I6:N6 I7:N7 R5 X5:Z5 R7:Z7 I12:Z12 AB12:AC12 AB11 T5 I19:AC22 I18:X18 Z18:AC18 K14:O14 R9:Z9" unlockedFormula="1"/>
  </ignoredErrors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6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1.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3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SUM(J33,M33,S33,Y33,AE33)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54</v>
      </c>
      <c r="G3" s="592"/>
      <c r="H3" s="592"/>
      <c r="I3" s="280"/>
      <c r="J3" s="280"/>
      <c r="K3" s="374" t="s">
        <v>7</v>
      </c>
      <c r="L3" s="375"/>
      <c r="N3" s="375"/>
      <c r="O3" s="376">
        <f>H33+Q33+W33+AC33</f>
        <v>43850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230180101010</v>
      </c>
      <c r="B5" s="270">
        <v>230180202010</v>
      </c>
      <c r="C5" s="287">
        <v>230180303010</v>
      </c>
      <c r="D5" s="378">
        <v>230180416501</v>
      </c>
      <c r="E5" s="246"/>
      <c r="F5" s="247" t="s">
        <v>286</v>
      </c>
      <c r="G5" s="177" t="s">
        <v>395</v>
      </c>
      <c r="H5" s="202">
        <v>2100</v>
      </c>
      <c r="I5" s="256"/>
      <c r="J5" s="250"/>
      <c r="K5" s="251"/>
      <c r="L5" s="206"/>
      <c r="M5" s="207"/>
      <c r="N5" s="252"/>
      <c r="O5" s="380" t="s">
        <v>287</v>
      </c>
      <c r="P5" s="184" t="s">
        <v>103</v>
      </c>
      <c r="Q5" s="202">
        <v>300</v>
      </c>
      <c r="R5" s="206"/>
      <c r="S5" s="207"/>
      <c r="T5" s="208"/>
      <c r="U5" s="204" t="s">
        <v>287</v>
      </c>
      <c r="V5" s="209" t="s">
        <v>103</v>
      </c>
      <c r="W5" s="205">
        <v>500</v>
      </c>
      <c r="X5" s="206"/>
      <c r="Y5" s="207"/>
      <c r="Z5" s="212">
        <v>230120404501</v>
      </c>
      <c r="AA5" s="201" t="s">
        <v>353</v>
      </c>
      <c r="AB5" s="177" t="s">
        <v>103</v>
      </c>
      <c r="AC5" s="203">
        <v>550</v>
      </c>
      <c r="AD5" s="206"/>
      <c r="AE5" s="207"/>
      <c r="AF5" s="487" t="s">
        <v>89</v>
      </c>
    </row>
    <row r="6" spans="1:32" ht="15.6" customHeight="1" x14ac:dyDescent="0.15">
      <c r="A6" s="270">
        <v>230180101030</v>
      </c>
      <c r="B6" s="270">
        <v>230180202020</v>
      </c>
      <c r="C6" s="287">
        <v>230180303020</v>
      </c>
      <c r="D6" s="378">
        <v>230180416502</v>
      </c>
      <c r="E6" s="260"/>
      <c r="F6" s="247" t="s">
        <v>287</v>
      </c>
      <c r="G6" s="177" t="s">
        <v>112</v>
      </c>
      <c r="H6" s="202">
        <v>1750</v>
      </c>
      <c r="I6" s="256"/>
      <c r="J6" s="257"/>
      <c r="K6" s="251"/>
      <c r="L6" s="210"/>
      <c r="M6" s="211"/>
      <c r="N6" s="251">
        <v>230125205201</v>
      </c>
      <c r="O6" s="201" t="s">
        <v>305</v>
      </c>
      <c r="P6" s="184" t="s">
        <v>103</v>
      </c>
      <c r="Q6" s="202">
        <v>950</v>
      </c>
      <c r="R6" s="210"/>
      <c r="S6" s="211"/>
      <c r="T6" s="212">
        <v>230120304301</v>
      </c>
      <c r="U6" s="201" t="s">
        <v>256</v>
      </c>
      <c r="V6" s="177" t="s">
        <v>103</v>
      </c>
      <c r="W6" s="202">
        <v>450</v>
      </c>
      <c r="X6" s="210"/>
      <c r="Y6" s="211"/>
      <c r="Z6" s="212">
        <v>230120404501</v>
      </c>
      <c r="AA6" s="201" t="s">
        <v>305</v>
      </c>
      <c r="AB6" s="177" t="s">
        <v>103</v>
      </c>
      <c r="AC6" s="203">
        <v>750</v>
      </c>
      <c r="AD6" s="210"/>
      <c r="AE6" s="211"/>
      <c r="AF6" s="295" t="s">
        <v>415</v>
      </c>
    </row>
    <row r="7" spans="1:32" ht="15.6" customHeight="1" x14ac:dyDescent="0.15">
      <c r="A7" s="270">
        <v>230180101040</v>
      </c>
      <c r="B7" s="270">
        <v>230180202040</v>
      </c>
      <c r="C7" s="287">
        <v>230180303030</v>
      </c>
      <c r="D7" s="378">
        <v>230180416503</v>
      </c>
      <c r="E7" s="260"/>
      <c r="F7" s="247" t="s">
        <v>288</v>
      </c>
      <c r="G7" s="177" t="s">
        <v>395</v>
      </c>
      <c r="H7" s="202">
        <v>2500</v>
      </c>
      <c r="I7" s="256"/>
      <c r="J7" s="257"/>
      <c r="K7" s="251"/>
      <c r="L7" s="210"/>
      <c r="M7" s="211"/>
      <c r="N7" s="251">
        <v>230125205201</v>
      </c>
      <c r="O7" s="201" t="s">
        <v>306</v>
      </c>
      <c r="P7" s="184" t="s">
        <v>103</v>
      </c>
      <c r="Q7" s="203">
        <v>2050</v>
      </c>
      <c r="R7" s="210"/>
      <c r="S7" s="211"/>
      <c r="T7" s="212">
        <v>230120304301</v>
      </c>
      <c r="U7" s="201" t="s">
        <v>288</v>
      </c>
      <c r="V7" s="177" t="s">
        <v>103</v>
      </c>
      <c r="W7" s="203">
        <v>350</v>
      </c>
      <c r="X7" s="210"/>
      <c r="Y7" s="211"/>
      <c r="Z7" s="212">
        <v>230120404501</v>
      </c>
      <c r="AA7" s="201"/>
      <c r="AB7" s="177"/>
      <c r="AC7" s="203"/>
      <c r="AD7" s="210"/>
      <c r="AE7" s="211"/>
      <c r="AF7" s="295" t="s">
        <v>90</v>
      </c>
    </row>
    <row r="8" spans="1:32" ht="15.6" customHeight="1" x14ac:dyDescent="0.15">
      <c r="A8" s="270">
        <v>230180101050</v>
      </c>
      <c r="B8" s="270">
        <v>230180202060</v>
      </c>
      <c r="C8" s="287">
        <v>230180303040</v>
      </c>
      <c r="D8" s="378"/>
      <c r="E8" s="260"/>
      <c r="F8" s="247" t="s">
        <v>289</v>
      </c>
      <c r="G8" s="177" t="s">
        <v>395</v>
      </c>
      <c r="H8" s="202">
        <v>1000</v>
      </c>
      <c r="I8" s="256"/>
      <c r="J8" s="257"/>
      <c r="K8" s="251"/>
      <c r="L8" s="210"/>
      <c r="M8" s="211"/>
      <c r="N8" s="251">
        <v>230125205201</v>
      </c>
      <c r="O8" s="201" t="s">
        <v>294</v>
      </c>
      <c r="P8" s="184" t="s">
        <v>103</v>
      </c>
      <c r="Q8" s="203">
        <v>850</v>
      </c>
      <c r="R8" s="210"/>
      <c r="S8" s="211"/>
      <c r="T8" s="212">
        <v>230120304301</v>
      </c>
      <c r="U8" s="201"/>
      <c r="V8" s="177"/>
      <c r="W8" s="203"/>
      <c r="X8" s="210"/>
      <c r="Y8" s="211"/>
      <c r="Z8" s="212">
        <v>230120404501</v>
      </c>
      <c r="AA8" s="201"/>
      <c r="AB8" s="177"/>
      <c r="AC8" s="203"/>
      <c r="AD8" s="210"/>
      <c r="AE8" s="211"/>
      <c r="AF8" s="295"/>
    </row>
    <row r="9" spans="1:32" ht="15.6" customHeight="1" x14ac:dyDescent="0.15">
      <c r="A9" s="270">
        <v>230180101060</v>
      </c>
      <c r="B9" s="270">
        <v>230180202080</v>
      </c>
      <c r="D9" s="378"/>
      <c r="E9" s="260"/>
      <c r="F9" s="247" t="s">
        <v>256</v>
      </c>
      <c r="G9" s="177" t="s">
        <v>395</v>
      </c>
      <c r="H9" s="202">
        <v>3550</v>
      </c>
      <c r="I9" s="256"/>
      <c r="J9" s="257"/>
      <c r="K9" s="251"/>
      <c r="L9" s="210"/>
      <c r="M9" s="211"/>
      <c r="N9" s="251">
        <v>230125205201</v>
      </c>
      <c r="O9" s="201" t="s">
        <v>256</v>
      </c>
      <c r="P9" s="184" t="s">
        <v>103</v>
      </c>
      <c r="Q9" s="203">
        <v>400</v>
      </c>
      <c r="R9" s="210"/>
      <c r="S9" s="211"/>
      <c r="T9" s="212">
        <v>230120304301</v>
      </c>
      <c r="U9" s="201"/>
      <c r="V9" s="177"/>
      <c r="W9" s="203"/>
      <c r="X9" s="210"/>
      <c r="Y9" s="211"/>
      <c r="Z9" s="212">
        <v>230120404501</v>
      </c>
      <c r="AA9" s="201"/>
      <c r="AB9" s="177"/>
      <c r="AC9" s="203"/>
      <c r="AD9" s="210"/>
      <c r="AE9" s="211"/>
      <c r="AF9" s="410"/>
    </row>
    <row r="10" spans="1:32" ht="15.6" customHeight="1" x14ac:dyDescent="0.15">
      <c r="A10" s="270">
        <v>230180101070</v>
      </c>
      <c r="B10" s="270">
        <v>230180202090</v>
      </c>
      <c r="D10" s="378"/>
      <c r="E10" s="260"/>
      <c r="F10" s="247" t="s">
        <v>290</v>
      </c>
      <c r="G10" s="177" t="s">
        <v>394</v>
      </c>
      <c r="H10" s="202">
        <v>1450</v>
      </c>
      <c r="I10" s="256"/>
      <c r="J10" s="257"/>
      <c r="K10" s="251"/>
      <c r="L10" s="210"/>
      <c r="M10" s="211"/>
      <c r="N10" s="251">
        <v>230125205201</v>
      </c>
      <c r="O10" s="201" t="s">
        <v>307</v>
      </c>
      <c r="P10" s="184" t="s">
        <v>103</v>
      </c>
      <c r="Q10" s="203">
        <v>550</v>
      </c>
      <c r="R10" s="210"/>
      <c r="S10" s="211"/>
      <c r="T10" s="212">
        <v>230120304301</v>
      </c>
      <c r="U10" s="201"/>
      <c r="V10" s="177"/>
      <c r="W10" s="203"/>
      <c r="X10" s="210"/>
      <c r="Y10" s="211"/>
      <c r="Z10" s="212">
        <v>230120404501</v>
      </c>
      <c r="AA10" s="201"/>
      <c r="AB10" s="177"/>
      <c r="AC10" s="203"/>
      <c r="AD10" s="210"/>
      <c r="AE10" s="211"/>
      <c r="AF10" s="410"/>
    </row>
    <row r="11" spans="1:32" ht="15.6" customHeight="1" x14ac:dyDescent="0.15">
      <c r="A11" s="270">
        <v>230180101080</v>
      </c>
      <c r="D11" s="378"/>
      <c r="E11" s="260"/>
      <c r="F11" s="247" t="s">
        <v>291</v>
      </c>
      <c r="G11" s="177" t="s">
        <v>395</v>
      </c>
      <c r="H11" s="202">
        <v>2250</v>
      </c>
      <c r="I11" s="256"/>
      <c r="J11" s="257"/>
      <c r="K11" s="251"/>
      <c r="L11" s="210"/>
      <c r="M11" s="211"/>
      <c r="N11" s="251">
        <v>230125205201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410"/>
    </row>
    <row r="12" spans="1:32" ht="15.6" customHeight="1" x14ac:dyDescent="0.15">
      <c r="A12" s="270">
        <v>230180101100</v>
      </c>
      <c r="D12" s="378"/>
      <c r="E12" s="260"/>
      <c r="F12" s="247" t="s">
        <v>292</v>
      </c>
      <c r="G12" s="177" t="s">
        <v>395</v>
      </c>
      <c r="H12" s="202">
        <v>3000</v>
      </c>
      <c r="I12" s="256"/>
      <c r="J12" s="257"/>
      <c r="K12" s="251"/>
      <c r="L12" s="210"/>
      <c r="M12" s="211"/>
      <c r="N12" s="251">
        <v>230125205201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409"/>
    </row>
    <row r="13" spans="1:32" ht="15.6" customHeight="1" x14ac:dyDescent="0.15">
      <c r="A13" s="270">
        <v>230180101110</v>
      </c>
      <c r="D13" s="378"/>
      <c r="E13" s="260"/>
      <c r="F13" s="247" t="s">
        <v>293</v>
      </c>
      <c r="G13" s="177" t="s">
        <v>395</v>
      </c>
      <c r="H13" s="202">
        <v>2900</v>
      </c>
      <c r="I13" s="256"/>
      <c r="J13" s="257"/>
      <c r="K13" s="251"/>
      <c r="L13" s="210"/>
      <c r="M13" s="211"/>
      <c r="N13" s="251">
        <v>230125205201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409"/>
    </row>
    <row r="14" spans="1:32" x14ac:dyDescent="0.15">
      <c r="A14" s="270">
        <v>230180101120</v>
      </c>
      <c r="D14" s="378"/>
      <c r="E14" s="260"/>
      <c r="F14" s="247" t="s">
        <v>294</v>
      </c>
      <c r="G14" s="504" t="s">
        <v>396</v>
      </c>
      <c r="H14" s="202">
        <v>1900</v>
      </c>
      <c r="I14" s="256"/>
      <c r="J14" s="257"/>
      <c r="K14" s="251"/>
      <c r="L14" s="210"/>
      <c r="M14" s="211"/>
      <c r="N14" s="251">
        <v>230125205201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409"/>
    </row>
    <row r="15" spans="1:32" ht="15.6" customHeight="1" x14ac:dyDescent="0.15">
      <c r="A15" s="270">
        <v>230180101130</v>
      </c>
      <c r="D15" s="378"/>
      <c r="E15" s="260"/>
      <c r="F15" s="247" t="s">
        <v>295</v>
      </c>
      <c r="G15" s="177" t="s">
        <v>117</v>
      </c>
      <c r="H15" s="202">
        <v>1050</v>
      </c>
      <c r="I15" s="256"/>
      <c r="J15" s="257"/>
      <c r="K15" s="251"/>
      <c r="L15" s="210"/>
      <c r="M15" s="211"/>
      <c r="N15" s="251">
        <v>230125205201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409"/>
    </row>
    <row r="16" spans="1:32" ht="15.6" customHeight="1" x14ac:dyDescent="0.15">
      <c r="A16" s="270">
        <v>230180101140</v>
      </c>
      <c r="D16" s="378"/>
      <c r="E16" s="260"/>
      <c r="F16" s="247" t="s">
        <v>296</v>
      </c>
      <c r="G16" s="177" t="s">
        <v>395</v>
      </c>
      <c r="H16" s="202">
        <v>1700</v>
      </c>
      <c r="I16" s="256"/>
      <c r="J16" s="257"/>
      <c r="K16" s="251"/>
      <c r="L16" s="210"/>
      <c r="M16" s="211"/>
      <c r="N16" s="251">
        <v>230125205201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409"/>
    </row>
    <row r="17" spans="1:32" ht="15.6" customHeight="1" x14ac:dyDescent="0.15">
      <c r="A17" s="270">
        <v>230180101150</v>
      </c>
      <c r="D17" s="378"/>
      <c r="E17" s="260"/>
      <c r="F17" s="247" t="s">
        <v>297</v>
      </c>
      <c r="G17" s="177" t="s">
        <v>395</v>
      </c>
      <c r="H17" s="202">
        <v>1500</v>
      </c>
      <c r="I17" s="256"/>
      <c r="J17" s="257"/>
      <c r="K17" s="251"/>
      <c r="L17" s="210"/>
      <c r="M17" s="211"/>
      <c r="N17" s="251">
        <v>230125205201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09"/>
    </row>
    <row r="18" spans="1:32" ht="15.6" customHeight="1" x14ac:dyDescent="0.15">
      <c r="A18" s="270">
        <v>230180101160</v>
      </c>
      <c r="D18" s="378"/>
      <c r="E18" s="260"/>
      <c r="F18" s="247" t="s">
        <v>298</v>
      </c>
      <c r="G18" s="504" t="s">
        <v>396</v>
      </c>
      <c r="H18" s="202">
        <v>2050</v>
      </c>
      <c r="I18" s="256"/>
      <c r="J18" s="257"/>
      <c r="K18" s="251"/>
      <c r="L18" s="210"/>
      <c r="M18" s="211"/>
      <c r="N18" s="251">
        <v>230125205201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409"/>
    </row>
    <row r="19" spans="1:32" ht="15.6" customHeight="1" x14ac:dyDescent="0.15">
      <c r="A19" s="270">
        <v>230180101180</v>
      </c>
      <c r="D19" s="378"/>
      <c r="E19" s="255" t="s">
        <v>60</v>
      </c>
      <c r="F19" s="201" t="s">
        <v>299</v>
      </c>
      <c r="G19" s="504" t="s">
        <v>396</v>
      </c>
      <c r="H19" s="202">
        <v>1150</v>
      </c>
      <c r="I19" s="256"/>
      <c r="J19" s="257"/>
      <c r="K19" s="251"/>
      <c r="L19" s="210"/>
      <c r="M19" s="211"/>
      <c r="N19" s="251">
        <v>230125205201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A20" s="270">
        <v>230180101190</v>
      </c>
      <c r="D20" s="378"/>
      <c r="E20" s="255"/>
      <c r="F20" s="201" t="s">
        <v>300</v>
      </c>
      <c r="G20" s="504" t="s">
        <v>396</v>
      </c>
      <c r="H20" s="202">
        <v>1000</v>
      </c>
      <c r="I20" s="256"/>
      <c r="J20" s="257"/>
      <c r="K20" s="251"/>
      <c r="L20" s="210"/>
      <c r="M20" s="211"/>
      <c r="N20" s="251">
        <v>230125205201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A21" s="270">
        <v>230180101200</v>
      </c>
      <c r="D21" s="378"/>
      <c r="E21" s="255"/>
      <c r="F21" s="201" t="s">
        <v>301</v>
      </c>
      <c r="G21" s="177" t="s">
        <v>112</v>
      </c>
      <c r="H21" s="202">
        <v>1600</v>
      </c>
      <c r="I21" s="256"/>
      <c r="J21" s="257"/>
      <c r="K21" s="251"/>
      <c r="L21" s="210"/>
      <c r="M21" s="211"/>
      <c r="N21" s="251">
        <v>230125205201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1"/>
      <c r="AD21" s="210"/>
      <c r="AE21" s="211"/>
      <c r="AF21" s="409"/>
    </row>
    <row r="22" spans="1:32" ht="15.6" customHeight="1" x14ac:dyDescent="0.15">
      <c r="A22" s="270">
        <v>230180101201</v>
      </c>
      <c r="D22" s="378"/>
      <c r="E22" s="260"/>
      <c r="F22" s="264" t="s">
        <v>302</v>
      </c>
      <c r="G22" s="177" t="s">
        <v>395</v>
      </c>
      <c r="H22" s="202">
        <v>1600</v>
      </c>
      <c r="I22" s="256"/>
      <c r="J22" s="257"/>
      <c r="K22" s="251"/>
      <c r="L22" s="210"/>
      <c r="M22" s="211"/>
      <c r="N22" s="251">
        <v>230125205201</v>
      </c>
      <c r="O22" s="201"/>
      <c r="P22" s="184"/>
      <c r="Q22" s="203"/>
      <c r="R22" s="210"/>
      <c r="S22" s="211"/>
      <c r="T22" s="212"/>
      <c r="U22" s="383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 t="s">
        <v>379</v>
      </c>
    </row>
    <row r="23" spans="1:32" ht="15.6" customHeight="1" x14ac:dyDescent="0.15">
      <c r="A23" s="270">
        <v>230180101210</v>
      </c>
      <c r="D23" s="378"/>
      <c r="E23" s="260"/>
      <c r="F23" s="247" t="s">
        <v>303</v>
      </c>
      <c r="G23" s="177" t="s">
        <v>117</v>
      </c>
      <c r="H23" s="202">
        <v>1000</v>
      </c>
      <c r="I23" s="256"/>
      <c r="J23" s="257"/>
      <c r="K23" s="251"/>
      <c r="L23" s="210"/>
      <c r="M23" s="211"/>
      <c r="N23" s="251">
        <v>230125205201</v>
      </c>
      <c r="O23" s="201"/>
      <c r="P23" s="184"/>
      <c r="Q23" s="203"/>
      <c r="R23" s="210"/>
      <c r="S23" s="211"/>
      <c r="T23" s="212"/>
      <c r="U23" s="383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59"/>
    </row>
    <row r="24" spans="1:32" ht="15.6" customHeight="1" x14ac:dyDescent="0.15">
      <c r="A24" s="270">
        <v>230180101220</v>
      </c>
      <c r="D24" s="378"/>
      <c r="E24" s="260"/>
      <c r="F24" s="201" t="s">
        <v>304</v>
      </c>
      <c r="G24" s="177" t="s">
        <v>112</v>
      </c>
      <c r="H24" s="202">
        <v>1100</v>
      </c>
      <c r="I24" s="256"/>
      <c r="J24" s="257"/>
      <c r="K24" s="251"/>
      <c r="L24" s="210"/>
      <c r="M24" s="211"/>
      <c r="N24" s="251">
        <v>230125205201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2" ht="15.6" customHeight="1" x14ac:dyDescent="0.15">
      <c r="A25" s="270">
        <v>230180101230</v>
      </c>
      <c r="D25" s="378"/>
      <c r="E25" s="260"/>
      <c r="F25" s="201"/>
      <c r="G25" s="177"/>
      <c r="H25" s="202"/>
      <c r="I25" s="256"/>
      <c r="J25" s="257"/>
      <c r="K25" s="251"/>
      <c r="L25" s="210"/>
      <c r="M25" s="211"/>
      <c r="N25" s="251">
        <v>230125205201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575"/>
    </row>
    <row r="26" spans="1:32" ht="15.6" customHeight="1" x14ac:dyDescent="0.15">
      <c r="A26" s="270">
        <v>230180101240</v>
      </c>
      <c r="D26" s="378"/>
      <c r="E26" s="260"/>
      <c r="F26" s="201"/>
      <c r="G26" s="177"/>
      <c r="H26" s="202"/>
      <c r="I26" s="256"/>
      <c r="J26" s="257"/>
      <c r="K26" s="251"/>
      <c r="L26" s="210"/>
      <c r="M26" s="211"/>
      <c r="N26" s="251">
        <v>230125205201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603"/>
    </row>
    <row r="27" spans="1:32" ht="15.6" customHeight="1" x14ac:dyDescent="0.15">
      <c r="A27" s="270">
        <v>230180101250</v>
      </c>
      <c r="D27" s="378"/>
      <c r="E27" s="260"/>
      <c r="F27" s="201"/>
      <c r="G27" s="177"/>
      <c r="H27" s="202"/>
      <c r="I27" s="256"/>
      <c r="J27" s="257"/>
      <c r="K27" s="251"/>
      <c r="L27" s="210"/>
      <c r="M27" s="211"/>
      <c r="N27" s="251">
        <v>230125205201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603"/>
    </row>
    <row r="28" spans="1:32" ht="15.6" customHeight="1" x14ac:dyDescent="0.15">
      <c r="E28" s="381"/>
      <c r="F28" s="201"/>
      <c r="G28" s="315"/>
      <c r="H28" s="202"/>
      <c r="I28" s="256"/>
      <c r="J28" s="257"/>
      <c r="K28" s="251"/>
      <c r="L28" s="210"/>
      <c r="M28" s="211"/>
      <c r="N28" s="251">
        <v>230125205201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01"/>
      <c r="G29" s="315"/>
      <c r="H29" s="202"/>
      <c r="I29" s="256"/>
      <c r="J29" s="257"/>
      <c r="K29" s="251"/>
      <c r="L29" s="210"/>
      <c r="M29" s="211"/>
      <c r="N29" s="212">
        <v>230125205201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315"/>
      <c r="H30" s="202"/>
      <c r="I30" s="256"/>
      <c r="J30" s="257"/>
      <c r="K30" s="251"/>
      <c r="L30" s="210"/>
      <c r="M30" s="211"/>
      <c r="N30" s="212">
        <v>230125205201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315"/>
      <c r="H31" s="202"/>
      <c r="I31" s="256"/>
      <c r="J31" s="257"/>
      <c r="K31" s="251"/>
      <c r="L31" s="210"/>
      <c r="M31" s="211"/>
      <c r="N31" s="212">
        <v>230125205201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5"/>
      <c r="F32" s="386"/>
      <c r="G32" s="415"/>
      <c r="H32" s="459"/>
      <c r="I32" s="388"/>
      <c r="J32" s="321"/>
      <c r="K32" s="389"/>
      <c r="L32" s="390"/>
      <c r="M32" s="298"/>
      <c r="N32" s="391">
        <v>230180202010</v>
      </c>
      <c r="O32" s="392"/>
      <c r="P32" s="387"/>
      <c r="Q32" s="393"/>
      <c r="R32" s="390"/>
      <c r="S32" s="298"/>
      <c r="T32" s="391"/>
      <c r="U32" s="392"/>
      <c r="V32" s="178"/>
      <c r="W32" s="393"/>
      <c r="X32" s="390"/>
      <c r="Y32" s="298"/>
      <c r="Z32" s="391"/>
      <c r="AA32" s="392"/>
      <c r="AB32" s="178"/>
      <c r="AC32" s="393"/>
      <c r="AD32" s="390"/>
      <c r="AE32" s="298"/>
      <c r="AF32" s="409"/>
    </row>
    <row r="33" spans="5:32" s="398" customFormat="1" ht="15.6" customHeight="1" thickBot="1" x14ac:dyDescent="0.2">
      <c r="E33" s="322"/>
      <c r="F33" s="517" t="s">
        <v>444</v>
      </c>
      <c r="G33" s="323"/>
      <c r="H33" s="452">
        <f>SUM(H5:H32)</f>
        <v>36150</v>
      </c>
      <c r="I33" s="395"/>
      <c r="J33" s="301">
        <f>SUM(J5:J32)</f>
        <v>0</v>
      </c>
      <c r="K33" s="396"/>
      <c r="L33" s="308"/>
      <c r="M33" s="307">
        <f>SUM(M5:M32)</f>
        <v>0</v>
      </c>
      <c r="N33" s="327"/>
      <c r="O33" s="303" t="str">
        <f>CONCATENATE(FIXED(COUNTA(B5:B32),0,0),"　店")</f>
        <v>6　店</v>
      </c>
      <c r="P33" s="304"/>
      <c r="Q33" s="305">
        <f>SUM(Q5:Q32)</f>
        <v>5100</v>
      </c>
      <c r="R33" s="306"/>
      <c r="S33" s="326">
        <f>SUM(S5:S32)</f>
        <v>0</v>
      </c>
      <c r="T33" s="327"/>
      <c r="U33" s="303" t="s">
        <v>376</v>
      </c>
      <c r="V33" s="304"/>
      <c r="W33" s="305">
        <f>SUM(W5:W32)</f>
        <v>1300</v>
      </c>
      <c r="X33" s="306"/>
      <c r="Y33" s="326">
        <f>SUM(Y5:Y32)</f>
        <v>0</v>
      </c>
      <c r="Z33" s="327"/>
      <c r="AA33" s="303" t="s">
        <v>372</v>
      </c>
      <c r="AB33" s="304"/>
      <c r="AC33" s="305">
        <f>SUM(AC5:AC32)</f>
        <v>1300</v>
      </c>
      <c r="AD33" s="306"/>
      <c r="AE33" s="326">
        <f>SUM(AE5:AE32)</f>
        <v>0</v>
      </c>
      <c r="AF33" s="411"/>
    </row>
    <row r="34" spans="5:32" s="179" customFormat="1" x14ac:dyDescent="0.15">
      <c r="F34" s="329"/>
      <c r="G34" s="330"/>
      <c r="H34" s="329"/>
      <c r="K34" s="269"/>
      <c r="AF34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F1">
      <selection activeCell="X5" sqref="X5:X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AA1:AE1"/>
    <mergeCell ref="AA2:AC2"/>
    <mergeCell ref="AF25:AF27"/>
    <mergeCell ref="Z4:AD4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5:G27">
    <cfRule type="cellIs" dxfId="4" priority="1" operator="notEqual">
      <formula>#REF!</formula>
    </cfRule>
  </conditionalFormatting>
  <dataValidations count="3">
    <dataValidation type="whole" operator="lessThanOrEqual" allowBlank="1" showInputMessage="1" showErrorMessage="1" sqref="AE5:AE28 M5:M28 S5:S28 J5:J28 Y5:Y28" xr:uid="{00000000-0002-0000-0C00-000000000000}">
      <formula1>H5</formula1>
    </dataValidation>
    <dataValidation type="whole" operator="lessThanOrEqual" showInputMessage="1" showErrorMessage="1" sqref="AG3:IV65536" xr:uid="{00000000-0002-0000-0C00-000001000000}">
      <formula1>AE3</formula1>
    </dataValidation>
    <dataValidation operator="lessThanOrEqual" showInputMessage="1" showErrorMessage="1" sqref="AG1:IV2" xr:uid="{00000000-0002-0000-0C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1:Q11 I13:Q13 I12:P12 I10:N10 X7:Z7 I5:N5 I6:N6 I7:N7 I8:N8 I9:N9 X5:Y5 X6:Y6 I16:Q17 I15 K15:Q15 I14 K14:Q14 I19:Q20 I18 K18:Q18 I25:Q27 I22 K22:Q22 I23 K23:Q23 I24 K24:Q24 I21 K21:Q21" unlockedFormula="1"/>
  </ignoredErrors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6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125" style="270" hidden="1" customWidth="1"/>
    <col min="14" max="14" width="2.1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2.2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62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1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SUM(J14,M14,S14,Y14,AE14,J35,M35,S35,Y35,AE35)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55</v>
      </c>
      <c r="G3" s="592"/>
      <c r="H3" s="592"/>
      <c r="I3" s="280"/>
      <c r="J3" s="280"/>
      <c r="K3" s="374" t="s">
        <v>7</v>
      </c>
      <c r="L3" s="375"/>
      <c r="N3" s="375"/>
      <c r="O3" s="376">
        <f>H14+Q14+W14+AC14</f>
        <v>12400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418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" customHeight="1" x14ac:dyDescent="0.15">
      <c r="A5" s="270">
        <v>230130106101</v>
      </c>
      <c r="B5" s="270">
        <v>230130206201</v>
      </c>
      <c r="C5" s="270">
        <v>230130306307</v>
      </c>
      <c r="D5" s="378">
        <v>230130406502</v>
      </c>
      <c r="E5" s="426"/>
      <c r="F5" s="247" t="s">
        <v>308</v>
      </c>
      <c r="G5" s="504" t="s">
        <v>396</v>
      </c>
      <c r="H5" s="202">
        <v>2750</v>
      </c>
      <c r="I5" s="256"/>
      <c r="J5" s="250"/>
      <c r="K5" s="251"/>
      <c r="L5" s="206"/>
      <c r="M5" s="207"/>
      <c r="N5" s="252"/>
      <c r="O5" s="469" t="s">
        <v>309</v>
      </c>
      <c r="P5" s="470" t="s">
        <v>103</v>
      </c>
      <c r="Q5" s="202">
        <v>500</v>
      </c>
      <c r="R5" s="206"/>
      <c r="S5" s="207"/>
      <c r="T5" s="208"/>
      <c r="U5" s="201"/>
      <c r="V5" s="472">
        <v>0</v>
      </c>
      <c r="W5" s="203">
        <v>0</v>
      </c>
      <c r="X5" s="206"/>
      <c r="Y5" s="207"/>
      <c r="Z5" s="208"/>
      <c r="AA5" s="204" t="s">
        <v>315</v>
      </c>
      <c r="AB5" s="471" t="s">
        <v>103</v>
      </c>
      <c r="AC5" s="205">
        <v>850</v>
      </c>
      <c r="AD5" s="206"/>
      <c r="AE5" s="207"/>
      <c r="AF5" s="438" t="s">
        <v>80</v>
      </c>
    </row>
    <row r="6" spans="1:32" ht="15" customHeight="1" x14ac:dyDescent="0.15">
      <c r="A6" s="270">
        <v>230130106102</v>
      </c>
      <c r="B6" s="270">
        <v>230130206202</v>
      </c>
      <c r="D6" s="378">
        <v>230130406503</v>
      </c>
      <c r="E6" s="400"/>
      <c r="F6" s="247" t="s">
        <v>309</v>
      </c>
      <c r="G6" s="504" t="s">
        <v>396</v>
      </c>
      <c r="H6" s="202">
        <v>1650</v>
      </c>
      <c r="I6" s="256"/>
      <c r="J6" s="257"/>
      <c r="K6" s="251"/>
      <c r="L6" s="210"/>
      <c r="M6" s="211"/>
      <c r="N6" s="251"/>
      <c r="O6" s="201" t="s">
        <v>310</v>
      </c>
      <c r="P6" s="470" t="s">
        <v>103</v>
      </c>
      <c r="Q6" s="202">
        <v>450</v>
      </c>
      <c r="R6" s="210"/>
      <c r="S6" s="211"/>
      <c r="T6" s="212"/>
      <c r="U6" s="201"/>
      <c r="V6" s="472"/>
      <c r="W6" s="203"/>
      <c r="X6" s="210"/>
      <c r="Y6" s="211"/>
      <c r="Z6" s="212"/>
      <c r="AA6" s="201" t="s">
        <v>313</v>
      </c>
      <c r="AB6" s="474" t="s">
        <v>103</v>
      </c>
      <c r="AC6" s="203">
        <v>600</v>
      </c>
      <c r="AD6" s="210"/>
      <c r="AE6" s="211"/>
      <c r="AF6" s="295" t="s">
        <v>459</v>
      </c>
    </row>
    <row r="7" spans="1:32" ht="15" customHeight="1" x14ac:dyDescent="0.15">
      <c r="A7" s="270">
        <v>230130106103</v>
      </c>
      <c r="D7" s="378">
        <v>230130406504</v>
      </c>
      <c r="E7" s="400"/>
      <c r="F7" s="247" t="s">
        <v>310</v>
      </c>
      <c r="G7" s="504" t="s">
        <v>396</v>
      </c>
      <c r="H7" s="202">
        <v>2400</v>
      </c>
      <c r="I7" s="256"/>
      <c r="J7" s="257"/>
      <c r="K7" s="251"/>
      <c r="L7" s="210"/>
      <c r="M7" s="211"/>
      <c r="N7" s="251"/>
      <c r="O7" s="201"/>
      <c r="P7" s="470"/>
      <c r="Q7" s="203"/>
      <c r="R7" s="210"/>
      <c r="S7" s="211"/>
      <c r="T7" s="212"/>
      <c r="U7" s="201"/>
      <c r="V7" s="472"/>
      <c r="W7" s="202"/>
      <c r="X7" s="210"/>
      <c r="Y7" s="211"/>
      <c r="Z7" s="212"/>
      <c r="AA7" s="201" t="s">
        <v>314</v>
      </c>
      <c r="AB7" s="474" t="s">
        <v>103</v>
      </c>
      <c r="AC7" s="203">
        <v>700</v>
      </c>
      <c r="AD7" s="210"/>
      <c r="AE7" s="211"/>
      <c r="AF7" s="295" t="s">
        <v>439</v>
      </c>
    </row>
    <row r="8" spans="1:32" ht="15" customHeight="1" x14ac:dyDescent="0.15">
      <c r="A8" s="270">
        <v>230130106104</v>
      </c>
      <c r="D8" s="378"/>
      <c r="E8" s="400"/>
      <c r="F8" s="247" t="s">
        <v>312</v>
      </c>
      <c r="G8" s="504" t="s">
        <v>396</v>
      </c>
      <c r="H8" s="202">
        <v>950</v>
      </c>
      <c r="I8" s="256"/>
      <c r="J8" s="257"/>
      <c r="K8" s="251"/>
      <c r="L8" s="210"/>
      <c r="M8" s="211"/>
      <c r="N8" s="251"/>
      <c r="O8" s="201"/>
      <c r="P8" s="470"/>
      <c r="Q8" s="203"/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4"/>
      <c r="AC8" s="203"/>
      <c r="AD8" s="210"/>
      <c r="AE8" s="211"/>
      <c r="AF8" s="297" t="s">
        <v>354</v>
      </c>
    </row>
    <row r="9" spans="1:32" ht="15" customHeight="1" x14ac:dyDescent="0.15">
      <c r="A9" s="270">
        <v>230130106105</v>
      </c>
      <c r="D9" s="378"/>
      <c r="E9" s="400"/>
      <c r="F9" s="247" t="s">
        <v>311</v>
      </c>
      <c r="G9" s="504" t="s">
        <v>396</v>
      </c>
      <c r="H9" s="202">
        <v>1550</v>
      </c>
      <c r="I9" s="256"/>
      <c r="J9" s="257"/>
      <c r="K9" s="251"/>
      <c r="L9" s="210"/>
      <c r="M9" s="211"/>
      <c r="N9" s="251"/>
      <c r="O9" s="201"/>
      <c r="P9" s="470"/>
      <c r="Q9" s="203"/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4"/>
      <c r="AC9" s="203"/>
      <c r="AD9" s="210"/>
      <c r="AE9" s="211"/>
      <c r="AF9" s="297"/>
    </row>
    <row r="10" spans="1:32" ht="15" customHeight="1" x14ac:dyDescent="0.15">
      <c r="A10" s="270">
        <v>230130106106</v>
      </c>
      <c r="D10" s="378"/>
      <c r="E10" s="400"/>
      <c r="F10" s="247"/>
      <c r="G10" s="177"/>
      <c r="H10" s="202"/>
      <c r="I10" s="256"/>
      <c r="J10" s="257"/>
      <c r="K10" s="251"/>
      <c r="L10" s="210"/>
      <c r="M10" s="211"/>
      <c r="N10" s="251"/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4"/>
      <c r="AC10" s="203"/>
      <c r="AD10" s="210"/>
      <c r="AE10" s="211"/>
      <c r="AF10" s="297"/>
    </row>
    <row r="11" spans="1:32" ht="15" customHeight="1" x14ac:dyDescent="0.15">
      <c r="A11" s="270">
        <v>230130106107</v>
      </c>
      <c r="D11" s="378"/>
      <c r="E11" s="400"/>
      <c r="F11" s="247"/>
      <c r="G11" s="177"/>
      <c r="H11" s="202"/>
      <c r="I11" s="256"/>
      <c r="J11" s="257"/>
      <c r="K11" s="251"/>
      <c r="L11" s="210"/>
      <c r="M11" s="211"/>
      <c r="N11" s="251"/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210"/>
      <c r="AC11" s="203"/>
      <c r="AD11" s="210"/>
      <c r="AE11" s="211"/>
      <c r="AF11" s="261"/>
    </row>
    <row r="12" spans="1:32" ht="15" customHeight="1" x14ac:dyDescent="0.15">
      <c r="B12" s="483"/>
      <c r="E12" s="427"/>
      <c r="F12" s="247"/>
      <c r="G12" s="429"/>
      <c r="H12" s="461"/>
      <c r="I12" s="430"/>
      <c r="J12" s="257"/>
      <c r="K12" s="439"/>
      <c r="L12" s="440"/>
      <c r="M12" s="211"/>
      <c r="N12" s="441"/>
      <c r="O12" s="442"/>
      <c r="P12" s="475"/>
      <c r="Q12" s="443"/>
      <c r="R12" s="440"/>
      <c r="S12" s="211"/>
      <c r="T12" s="441"/>
      <c r="U12" s="442"/>
      <c r="V12" s="476"/>
      <c r="W12" s="443"/>
      <c r="X12" s="440"/>
      <c r="Y12" s="211"/>
      <c r="Z12" s="441"/>
      <c r="AA12" s="442"/>
      <c r="AB12" s="440"/>
      <c r="AC12" s="443"/>
      <c r="AD12" s="440"/>
      <c r="AE12" s="211"/>
      <c r="AF12" s="259"/>
    </row>
    <row r="13" spans="1:32" ht="15" customHeight="1" x14ac:dyDescent="0.15">
      <c r="A13" s="398"/>
      <c r="E13" s="432"/>
      <c r="F13" s="386"/>
      <c r="G13" s="387"/>
      <c r="H13" s="459"/>
      <c r="I13" s="388"/>
      <c r="J13" s="321"/>
      <c r="K13" s="389"/>
      <c r="L13" s="390"/>
      <c r="M13" s="298"/>
      <c r="N13" s="391"/>
      <c r="O13" s="201"/>
      <c r="P13" s="470"/>
      <c r="Q13" s="203"/>
      <c r="R13" s="210"/>
      <c r="S13" s="211"/>
      <c r="T13" s="391"/>
      <c r="U13" s="392"/>
      <c r="V13" s="477"/>
      <c r="W13" s="393"/>
      <c r="X13" s="390"/>
      <c r="Y13" s="298"/>
      <c r="Z13" s="391"/>
      <c r="AA13" s="392"/>
      <c r="AB13" s="390"/>
      <c r="AC13" s="393"/>
      <c r="AD13" s="390"/>
      <c r="AE13" s="298"/>
      <c r="AF13" s="409"/>
    </row>
    <row r="14" spans="1:32" s="398" customFormat="1" ht="14.25" thickBot="1" x14ac:dyDescent="0.2">
      <c r="A14" s="270"/>
      <c r="E14" s="322"/>
      <c r="F14" s="299" t="s">
        <v>384</v>
      </c>
      <c r="G14" s="300"/>
      <c r="H14" s="452">
        <f>SUM(H5:H13)</f>
        <v>9300</v>
      </c>
      <c r="I14" s="395"/>
      <c r="J14" s="301">
        <f>SUM(J5:J13)</f>
        <v>0</v>
      </c>
      <c r="K14" s="396"/>
      <c r="L14" s="308"/>
      <c r="M14" s="307">
        <f>SUM(M5:M13)</f>
        <v>0</v>
      </c>
      <c r="N14" s="327"/>
      <c r="O14" s="303" t="str">
        <f>CONCATENATE(FIXED(COUNTA(B5:B13),0,0),"　店")</f>
        <v>2　店</v>
      </c>
      <c r="P14" s="304"/>
      <c r="Q14" s="305">
        <f>SUM(Q5:Q13)</f>
        <v>950</v>
      </c>
      <c r="R14" s="306"/>
      <c r="S14" s="326">
        <f>SUM(S5:S13)</f>
        <v>0</v>
      </c>
      <c r="T14" s="327"/>
      <c r="U14" s="303">
        <v>0</v>
      </c>
      <c r="V14" s="304"/>
      <c r="W14" s="305">
        <f>SUM(W5:W13)</f>
        <v>0</v>
      </c>
      <c r="X14" s="306"/>
      <c r="Y14" s="326">
        <f>SUM(Y5:Y13)</f>
        <v>0</v>
      </c>
      <c r="Z14" s="327"/>
      <c r="AA14" s="303" t="str">
        <f>CONCATENATE(FIXED(COUNTA(D5:D13),0,0),"　店")</f>
        <v>3　店</v>
      </c>
      <c r="AB14" s="433"/>
      <c r="AC14" s="305">
        <f>SUM(AC5:AC13)</f>
        <v>2150</v>
      </c>
      <c r="AD14" s="306"/>
      <c r="AE14" s="326">
        <f>SUM(AE5:AE13)</f>
        <v>0</v>
      </c>
      <c r="AF14" s="411"/>
    </row>
    <row r="15" spans="1:32" ht="24.95" customHeight="1" thickBot="1" x14ac:dyDescent="0.2">
      <c r="F15" s="592" t="s">
        <v>56</v>
      </c>
      <c r="G15" s="592"/>
      <c r="H15" s="592"/>
      <c r="I15" s="280"/>
      <c r="J15" s="280"/>
      <c r="K15" s="374" t="s">
        <v>7</v>
      </c>
      <c r="L15" s="375"/>
      <c r="N15" s="375"/>
      <c r="O15" s="376">
        <f>H35+Q35+W35+AC35</f>
        <v>21950</v>
      </c>
      <c r="Q15" s="283" t="s">
        <v>6</v>
      </c>
    </row>
    <row r="16" spans="1:32" ht="15.6" customHeight="1" x14ac:dyDescent="0.15">
      <c r="E16" s="551" t="s">
        <v>8</v>
      </c>
      <c r="F16" s="552"/>
      <c r="G16" s="552"/>
      <c r="H16" s="552"/>
      <c r="I16" s="598"/>
      <c r="J16" s="284" t="s">
        <v>9</v>
      </c>
      <c r="K16" s="600" t="s">
        <v>10</v>
      </c>
      <c r="L16" s="597"/>
      <c r="M16" s="285" t="s">
        <v>9</v>
      </c>
      <c r="N16" s="595" t="s">
        <v>11</v>
      </c>
      <c r="O16" s="596"/>
      <c r="P16" s="596"/>
      <c r="Q16" s="596"/>
      <c r="R16" s="597"/>
      <c r="S16" s="285" t="s">
        <v>9</v>
      </c>
      <c r="T16" s="595" t="s">
        <v>12</v>
      </c>
      <c r="U16" s="596"/>
      <c r="V16" s="596"/>
      <c r="W16" s="596"/>
      <c r="X16" s="597"/>
      <c r="Y16" s="285" t="s">
        <v>9</v>
      </c>
      <c r="Z16" s="595" t="s">
        <v>13</v>
      </c>
      <c r="AA16" s="596"/>
      <c r="AB16" s="596"/>
      <c r="AC16" s="596"/>
      <c r="AD16" s="597"/>
      <c r="AE16" s="285" t="s">
        <v>9</v>
      </c>
      <c r="AF16" s="377" t="s">
        <v>40</v>
      </c>
    </row>
    <row r="17" spans="1:32" ht="15" customHeight="1" x14ac:dyDescent="0.15">
      <c r="A17" s="270">
        <v>230135107101</v>
      </c>
      <c r="B17" s="270">
        <v>230135207201</v>
      </c>
      <c r="C17" s="270">
        <v>230135307301</v>
      </c>
      <c r="D17" s="378">
        <v>230135407501</v>
      </c>
      <c r="E17" s="255" t="s">
        <v>73</v>
      </c>
      <c r="F17" s="247" t="s">
        <v>314</v>
      </c>
      <c r="G17" s="504" t="s">
        <v>396</v>
      </c>
      <c r="H17" s="202">
        <v>1800</v>
      </c>
      <c r="I17" s="256"/>
      <c r="J17" s="250"/>
      <c r="K17" s="251"/>
      <c r="L17" s="206"/>
      <c r="M17" s="207"/>
      <c r="N17" s="252"/>
      <c r="O17" s="469" t="s">
        <v>326</v>
      </c>
      <c r="P17" s="470" t="s">
        <v>103</v>
      </c>
      <c r="Q17" s="202">
        <v>350</v>
      </c>
      <c r="R17" s="206"/>
      <c r="S17" s="207"/>
      <c r="T17" s="208"/>
      <c r="U17" s="204"/>
      <c r="V17" s="471"/>
      <c r="W17" s="205"/>
      <c r="X17" s="206"/>
      <c r="Y17" s="207"/>
      <c r="Z17" s="208"/>
      <c r="AA17" s="204" t="s">
        <v>319</v>
      </c>
      <c r="AB17" s="471" t="s">
        <v>103</v>
      </c>
      <c r="AC17" s="205">
        <v>400</v>
      </c>
      <c r="AD17" s="206"/>
      <c r="AE17" s="207"/>
      <c r="AF17" s="291" t="s">
        <v>86</v>
      </c>
    </row>
    <row r="18" spans="1:32" ht="15" customHeight="1" x14ac:dyDescent="0.15">
      <c r="A18" s="270">
        <v>230135107102</v>
      </c>
      <c r="B18" s="270">
        <v>230135207203</v>
      </c>
      <c r="D18" s="378">
        <v>230135407502</v>
      </c>
      <c r="E18" s="400"/>
      <c r="F18" s="247" t="s">
        <v>316</v>
      </c>
      <c r="G18" s="507" t="s">
        <v>399</v>
      </c>
      <c r="H18" s="202">
        <v>1700</v>
      </c>
      <c r="I18" s="256"/>
      <c r="J18" s="257"/>
      <c r="K18" s="251"/>
      <c r="L18" s="210"/>
      <c r="M18" s="211"/>
      <c r="N18" s="212"/>
      <c r="O18" s="201" t="s">
        <v>327</v>
      </c>
      <c r="P18" s="470" t="s">
        <v>103</v>
      </c>
      <c r="Q18" s="202">
        <v>300</v>
      </c>
      <c r="R18" s="210"/>
      <c r="S18" s="211"/>
      <c r="T18" s="212"/>
      <c r="U18" s="201"/>
      <c r="V18" s="472"/>
      <c r="W18" s="202"/>
      <c r="X18" s="210"/>
      <c r="Y18" s="211"/>
      <c r="Z18" s="212"/>
      <c r="AA18" s="201" t="s">
        <v>316</v>
      </c>
      <c r="AB18" s="472" t="s">
        <v>103</v>
      </c>
      <c r="AC18" s="203">
        <v>400</v>
      </c>
      <c r="AD18" s="210"/>
      <c r="AE18" s="211"/>
      <c r="AF18" s="404" t="s">
        <v>447</v>
      </c>
    </row>
    <row r="19" spans="1:32" ht="15" customHeight="1" x14ac:dyDescent="0.15">
      <c r="A19" s="270">
        <v>230135107104</v>
      </c>
      <c r="D19" s="378">
        <v>230135407503</v>
      </c>
      <c r="E19" s="400"/>
      <c r="F19" s="247" t="s">
        <v>317</v>
      </c>
      <c r="G19" s="507" t="s">
        <v>399</v>
      </c>
      <c r="H19" s="202">
        <v>1350</v>
      </c>
      <c r="I19" s="256"/>
      <c r="J19" s="257"/>
      <c r="K19" s="251"/>
      <c r="L19" s="210"/>
      <c r="M19" s="211"/>
      <c r="N19" s="212"/>
      <c r="O19" s="201"/>
      <c r="P19" s="470"/>
      <c r="Q19" s="203"/>
      <c r="R19" s="210"/>
      <c r="S19" s="211"/>
      <c r="T19" s="212"/>
      <c r="U19" s="201"/>
      <c r="V19" s="472"/>
      <c r="W19" s="203"/>
      <c r="X19" s="210"/>
      <c r="Y19" s="211"/>
      <c r="Z19" s="212"/>
      <c r="AA19" s="201" t="s">
        <v>325</v>
      </c>
      <c r="AB19" s="472" t="s">
        <v>103</v>
      </c>
      <c r="AC19" s="203">
        <v>500</v>
      </c>
      <c r="AD19" s="210"/>
      <c r="AE19" s="211"/>
      <c r="AF19" s="404" t="s">
        <v>460</v>
      </c>
    </row>
    <row r="20" spans="1:32" ht="15" customHeight="1" x14ac:dyDescent="0.15">
      <c r="A20" s="270">
        <v>230135107105</v>
      </c>
      <c r="D20" s="378">
        <v>230135407504</v>
      </c>
      <c r="E20" s="400"/>
      <c r="F20" s="247" t="s">
        <v>318</v>
      </c>
      <c r="G20" s="177" t="s">
        <v>117</v>
      </c>
      <c r="H20" s="202">
        <v>2200</v>
      </c>
      <c r="I20" s="256"/>
      <c r="J20" s="257"/>
      <c r="K20" s="251"/>
      <c r="L20" s="210"/>
      <c r="M20" s="211"/>
      <c r="N20" s="212"/>
      <c r="O20" s="201"/>
      <c r="P20" s="470"/>
      <c r="Q20" s="203"/>
      <c r="R20" s="210"/>
      <c r="S20" s="211"/>
      <c r="T20" s="212"/>
      <c r="U20" s="201"/>
      <c r="V20" s="472"/>
      <c r="W20" s="203"/>
      <c r="X20" s="210"/>
      <c r="Y20" s="211"/>
      <c r="Z20" s="212"/>
      <c r="AA20" s="201" t="s">
        <v>328</v>
      </c>
      <c r="AB20" s="472" t="s">
        <v>103</v>
      </c>
      <c r="AC20" s="203">
        <v>300</v>
      </c>
      <c r="AD20" s="210"/>
      <c r="AE20" s="211"/>
      <c r="AF20" s="404" t="s">
        <v>427</v>
      </c>
    </row>
    <row r="21" spans="1:32" ht="15" customHeight="1" x14ac:dyDescent="0.15">
      <c r="A21" s="270">
        <v>230135107106</v>
      </c>
      <c r="D21" s="378"/>
      <c r="E21" s="400"/>
      <c r="F21" s="247" t="s">
        <v>319</v>
      </c>
      <c r="G21" s="507" t="s">
        <v>399</v>
      </c>
      <c r="H21" s="202">
        <v>1500</v>
      </c>
      <c r="I21" s="256"/>
      <c r="J21" s="257"/>
      <c r="K21" s="251"/>
      <c r="L21" s="210"/>
      <c r="M21" s="211"/>
      <c r="N21" s="212"/>
      <c r="O21" s="201"/>
      <c r="P21" s="470"/>
      <c r="Q21" s="203"/>
      <c r="R21" s="210"/>
      <c r="S21" s="211"/>
      <c r="T21" s="212"/>
      <c r="U21" s="201"/>
      <c r="V21" s="472"/>
      <c r="W21" s="203"/>
      <c r="X21" s="210"/>
      <c r="Y21" s="211"/>
      <c r="Z21" s="212"/>
      <c r="AA21" s="201"/>
      <c r="AB21" s="472"/>
      <c r="AC21" s="203"/>
      <c r="AD21" s="210"/>
      <c r="AE21" s="211"/>
      <c r="AF21" s="297" t="s">
        <v>93</v>
      </c>
    </row>
    <row r="22" spans="1:32" ht="15" customHeight="1" x14ac:dyDescent="0.15">
      <c r="A22" s="270">
        <v>230135107107</v>
      </c>
      <c r="D22" s="378"/>
      <c r="E22" s="400"/>
      <c r="F22" s="201" t="s">
        <v>320</v>
      </c>
      <c r="G22" s="500" t="s">
        <v>382</v>
      </c>
      <c r="H22" s="202">
        <v>1350</v>
      </c>
      <c r="I22" s="256"/>
      <c r="J22" s="257"/>
      <c r="K22" s="251"/>
      <c r="L22" s="210"/>
      <c r="M22" s="211"/>
      <c r="N22" s="212"/>
      <c r="O22" s="201"/>
      <c r="P22" s="470"/>
      <c r="Q22" s="203"/>
      <c r="R22" s="210"/>
      <c r="S22" s="211"/>
      <c r="T22" s="212"/>
      <c r="U22" s="201"/>
      <c r="V22" s="472"/>
      <c r="W22" s="203"/>
      <c r="X22" s="210"/>
      <c r="Y22" s="211"/>
      <c r="Z22" s="212"/>
      <c r="AA22" s="201"/>
      <c r="AB22" s="472"/>
      <c r="AC22" s="203"/>
      <c r="AD22" s="210"/>
      <c r="AE22" s="211"/>
      <c r="AF22" s="297"/>
    </row>
    <row r="23" spans="1:32" ht="15" customHeight="1" x14ac:dyDescent="0.15">
      <c r="A23" s="270">
        <v>230135107108</v>
      </c>
      <c r="D23" s="378"/>
      <c r="E23" s="400"/>
      <c r="F23" s="247" t="s">
        <v>421</v>
      </c>
      <c r="G23" s="507" t="s">
        <v>399</v>
      </c>
      <c r="H23" s="202">
        <v>1800</v>
      </c>
      <c r="I23" s="256"/>
      <c r="J23" s="257"/>
      <c r="K23" s="251"/>
      <c r="L23" s="210"/>
      <c r="M23" s="211"/>
      <c r="N23" s="212"/>
      <c r="O23" s="201"/>
      <c r="P23" s="470"/>
      <c r="Q23" s="203"/>
      <c r="R23" s="210"/>
      <c r="S23" s="211"/>
      <c r="T23" s="212"/>
      <c r="U23" s="201"/>
      <c r="V23" s="472"/>
      <c r="W23" s="203"/>
      <c r="X23" s="210"/>
      <c r="Y23" s="211"/>
      <c r="Z23" s="212"/>
      <c r="AA23" s="201"/>
      <c r="AB23" s="473"/>
      <c r="AC23" s="203"/>
      <c r="AD23" s="210"/>
      <c r="AE23" s="211"/>
      <c r="AF23" s="297"/>
    </row>
    <row r="24" spans="1:32" ht="15" customHeight="1" x14ac:dyDescent="0.15">
      <c r="A24" s="270">
        <v>230135107109</v>
      </c>
      <c r="D24" s="378"/>
      <c r="E24" s="400"/>
      <c r="F24" s="247" t="s">
        <v>321</v>
      </c>
      <c r="G24" s="177" t="s">
        <v>117</v>
      </c>
      <c r="H24" s="202">
        <v>1450</v>
      </c>
      <c r="I24" s="256"/>
      <c r="J24" s="257"/>
      <c r="K24" s="251"/>
      <c r="L24" s="210"/>
      <c r="M24" s="211"/>
      <c r="N24" s="212"/>
      <c r="O24" s="201"/>
      <c r="P24" s="470"/>
      <c r="Q24" s="203"/>
      <c r="R24" s="210"/>
      <c r="S24" s="211"/>
      <c r="T24" s="212"/>
      <c r="U24" s="201"/>
      <c r="V24" s="472"/>
      <c r="W24" s="203"/>
      <c r="X24" s="210"/>
      <c r="Y24" s="211"/>
      <c r="Z24" s="212"/>
      <c r="AA24" s="201"/>
      <c r="AB24" s="473"/>
      <c r="AC24" s="203"/>
      <c r="AD24" s="210"/>
      <c r="AE24" s="211"/>
      <c r="AF24" s="295" t="s">
        <v>461</v>
      </c>
    </row>
    <row r="25" spans="1:32" ht="15" customHeight="1" x14ac:dyDescent="0.15">
      <c r="A25" s="270">
        <v>230135107110</v>
      </c>
      <c r="D25" s="378"/>
      <c r="E25" s="400"/>
      <c r="F25" s="247" t="s">
        <v>322</v>
      </c>
      <c r="G25" s="177" t="s">
        <v>117</v>
      </c>
      <c r="H25" s="202">
        <v>1000</v>
      </c>
      <c r="J25" s="257"/>
      <c r="K25" s="444"/>
      <c r="L25" s="210"/>
      <c r="M25" s="211"/>
      <c r="N25" s="212"/>
      <c r="O25" s="201"/>
      <c r="P25" s="470"/>
      <c r="Q25" s="202"/>
      <c r="R25" s="210"/>
      <c r="S25" s="211"/>
      <c r="T25" s="212"/>
      <c r="U25" s="201"/>
      <c r="V25" s="472"/>
      <c r="W25" s="202"/>
      <c r="X25" s="210"/>
      <c r="Y25" s="211"/>
      <c r="Z25" s="212"/>
      <c r="AA25" s="201"/>
      <c r="AB25" s="472"/>
      <c r="AC25" s="203"/>
      <c r="AD25" s="210"/>
      <c r="AE25" s="211"/>
      <c r="AF25" s="295"/>
    </row>
    <row r="26" spans="1:32" ht="15" customHeight="1" x14ac:dyDescent="0.15">
      <c r="A26" s="270">
        <v>230135107111</v>
      </c>
      <c r="D26" s="378"/>
      <c r="E26" s="400"/>
      <c r="F26" s="247" t="s">
        <v>323</v>
      </c>
      <c r="G26" s="507" t="s">
        <v>399</v>
      </c>
      <c r="H26" s="202">
        <v>2900</v>
      </c>
      <c r="I26" s="434"/>
      <c r="J26" s="257"/>
      <c r="K26" s="445"/>
      <c r="L26" s="210"/>
      <c r="M26" s="211"/>
      <c r="N26" s="212"/>
      <c r="O26" s="201"/>
      <c r="P26" s="470"/>
      <c r="Q26" s="202"/>
      <c r="R26" s="210"/>
      <c r="S26" s="211"/>
      <c r="T26" s="212"/>
      <c r="U26" s="201"/>
      <c r="V26" s="472"/>
      <c r="W26" s="202"/>
      <c r="X26" s="210"/>
      <c r="Y26" s="211"/>
      <c r="Z26" s="212"/>
      <c r="AA26" s="201"/>
      <c r="AB26" s="472"/>
      <c r="AC26" s="203"/>
      <c r="AD26" s="210"/>
      <c r="AE26" s="211"/>
      <c r="AF26" s="409"/>
    </row>
    <row r="27" spans="1:32" ht="15" customHeight="1" x14ac:dyDescent="0.15">
      <c r="A27" s="270">
        <v>230135107112</v>
      </c>
      <c r="D27" s="378"/>
      <c r="E27" s="400"/>
      <c r="F27" s="247" t="s">
        <v>324</v>
      </c>
      <c r="G27" s="507" t="s">
        <v>399</v>
      </c>
      <c r="H27" s="202">
        <v>1400</v>
      </c>
      <c r="I27" s="256"/>
      <c r="J27" s="257"/>
      <c r="K27" s="251"/>
      <c r="L27" s="210"/>
      <c r="M27" s="211"/>
      <c r="N27" s="212"/>
      <c r="O27" s="201"/>
      <c r="P27" s="470"/>
      <c r="Q27" s="203"/>
      <c r="R27" s="210"/>
      <c r="S27" s="211"/>
      <c r="T27" s="212"/>
      <c r="U27" s="201"/>
      <c r="V27" s="472"/>
      <c r="W27" s="203"/>
      <c r="X27" s="210"/>
      <c r="Y27" s="211"/>
      <c r="Z27" s="212"/>
      <c r="AA27" s="201"/>
      <c r="AB27" s="472"/>
      <c r="AC27" s="203"/>
      <c r="AD27" s="210"/>
      <c r="AE27" s="211"/>
      <c r="AF27" s="409"/>
    </row>
    <row r="28" spans="1:32" ht="15" customHeight="1" x14ac:dyDescent="0.15">
      <c r="A28" s="270">
        <v>230135107113</v>
      </c>
      <c r="D28" s="378"/>
      <c r="E28" s="400"/>
      <c r="F28" s="247" t="s">
        <v>325</v>
      </c>
      <c r="G28" s="177" t="s">
        <v>117</v>
      </c>
      <c r="H28" s="202">
        <v>1250</v>
      </c>
      <c r="I28" s="256"/>
      <c r="J28" s="257"/>
      <c r="K28" s="251"/>
      <c r="L28" s="210"/>
      <c r="M28" s="211"/>
      <c r="N28" s="212"/>
      <c r="O28" s="201"/>
      <c r="P28" s="470"/>
      <c r="Q28" s="203"/>
      <c r="R28" s="210"/>
      <c r="S28" s="211"/>
      <c r="T28" s="212"/>
      <c r="U28" s="201"/>
      <c r="V28" s="472"/>
      <c r="W28" s="203"/>
      <c r="X28" s="210"/>
      <c r="Y28" s="211"/>
      <c r="Z28" s="212"/>
      <c r="AA28" s="201"/>
      <c r="AB28" s="472"/>
      <c r="AC28" s="203"/>
      <c r="AD28" s="210"/>
      <c r="AE28" s="211"/>
      <c r="AF28" s="409"/>
    </row>
    <row r="29" spans="1:32" ht="15" customHeight="1" x14ac:dyDescent="0.15">
      <c r="A29" s="270">
        <v>230135107114</v>
      </c>
      <c r="D29" s="378"/>
      <c r="E29" s="400"/>
      <c r="F29" s="247"/>
      <c r="G29" s="177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261"/>
    </row>
    <row r="30" spans="1:32" ht="15" customHeight="1" x14ac:dyDescent="0.15">
      <c r="A30" s="270">
        <v>230135107115</v>
      </c>
      <c r="D30" s="378"/>
      <c r="E30" s="400"/>
      <c r="F30" s="247"/>
      <c r="G30" s="177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</row>
    <row r="31" spans="1:32" ht="15" customHeight="1" x14ac:dyDescent="0.15">
      <c r="A31" s="270">
        <v>230135107116</v>
      </c>
      <c r="D31" s="378"/>
      <c r="E31" s="400"/>
      <c r="F31" s="247"/>
      <c r="G31" s="177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422"/>
      <c r="AC31" s="203"/>
      <c r="AD31" s="210"/>
      <c r="AE31" s="211"/>
      <c r="AF31" s="261"/>
    </row>
    <row r="32" spans="1:32" ht="15" customHeight="1" x14ac:dyDescent="0.15">
      <c r="D32" s="378"/>
      <c r="E32" s="400"/>
      <c r="F32" s="247"/>
      <c r="G32" s="177"/>
      <c r="H32" s="202"/>
      <c r="I32" s="256"/>
      <c r="J32" s="257"/>
      <c r="K32" s="251"/>
      <c r="L32" s="210"/>
      <c r="M32" s="211"/>
      <c r="N32" s="212"/>
      <c r="O32" s="201"/>
      <c r="P32" s="184"/>
      <c r="Q32" s="443"/>
      <c r="R32" s="440"/>
      <c r="S32" s="211"/>
      <c r="T32" s="441"/>
      <c r="U32" s="201"/>
      <c r="V32" s="177"/>
      <c r="W32" s="443"/>
      <c r="X32" s="440"/>
      <c r="Y32" s="211"/>
      <c r="Z32" s="212"/>
      <c r="AA32" s="201"/>
      <c r="AB32" s="422"/>
      <c r="AC32" s="203"/>
      <c r="AD32" s="210"/>
      <c r="AE32" s="211"/>
      <c r="AF32" s="261"/>
    </row>
    <row r="33" spans="5:32" ht="15" customHeight="1" x14ac:dyDescent="0.15">
      <c r="E33" s="427"/>
      <c r="F33" s="435"/>
      <c r="G33" s="436"/>
      <c r="H33" s="202"/>
      <c r="I33" s="256"/>
      <c r="J33" s="257"/>
      <c r="K33" s="251"/>
      <c r="L33" s="440"/>
      <c r="M33" s="211"/>
      <c r="N33" s="441"/>
      <c r="O33" s="201"/>
      <c r="P33" s="184"/>
      <c r="Q33" s="443"/>
      <c r="R33" s="440"/>
      <c r="S33" s="211"/>
      <c r="T33" s="441"/>
      <c r="U33" s="201"/>
      <c r="V33" s="177"/>
      <c r="W33" s="443"/>
      <c r="X33" s="440"/>
      <c r="Y33" s="211"/>
      <c r="Z33" s="441"/>
      <c r="AA33" s="442"/>
      <c r="AB33" s="437"/>
      <c r="AC33" s="443"/>
      <c r="AD33" s="440"/>
      <c r="AE33" s="211"/>
      <c r="AF33" s="261"/>
    </row>
    <row r="34" spans="5:32" ht="15" customHeight="1" x14ac:dyDescent="0.15">
      <c r="E34" s="385"/>
      <c r="F34" s="386"/>
      <c r="G34" s="387"/>
      <c r="H34" s="459"/>
      <c r="I34" s="388"/>
      <c r="J34" s="321"/>
      <c r="K34" s="389"/>
      <c r="L34" s="390"/>
      <c r="M34" s="298"/>
      <c r="N34" s="391"/>
      <c r="O34" s="392"/>
      <c r="P34" s="387"/>
      <c r="Q34" s="393"/>
      <c r="R34" s="390"/>
      <c r="S34" s="298"/>
      <c r="T34" s="391"/>
      <c r="U34" s="392"/>
      <c r="V34" s="178"/>
      <c r="W34" s="393"/>
      <c r="X34" s="390"/>
      <c r="Y34" s="298"/>
      <c r="Z34" s="391"/>
      <c r="AA34" s="392"/>
      <c r="AB34" s="425"/>
      <c r="AC34" s="393"/>
      <c r="AD34" s="390"/>
      <c r="AE34" s="298"/>
      <c r="AF34" s="409"/>
    </row>
    <row r="35" spans="5:32" s="398" customFormat="1" ht="15" customHeight="1" thickBot="1" x14ac:dyDescent="0.2">
      <c r="E35" s="322"/>
      <c r="F35" s="299" t="str">
        <f>CONCATENATE(FIXED(COUNTA(A17:A28),0,0),"　店")</f>
        <v>12　店</v>
      </c>
      <c r="G35" s="300"/>
      <c r="H35" s="452">
        <f>SUM(H17:H34)</f>
        <v>19700</v>
      </c>
      <c r="I35" s="395"/>
      <c r="J35" s="301">
        <f>SUM(J17:J34)</f>
        <v>0</v>
      </c>
      <c r="K35" s="396"/>
      <c r="L35" s="308"/>
      <c r="M35" s="307">
        <f>SUM(M17:M34)</f>
        <v>0</v>
      </c>
      <c r="N35" s="327"/>
      <c r="O35" s="303" t="str">
        <f>CONCATENATE(FIXED(COUNTA(B17:B34),0,0),"　店")</f>
        <v>2　店</v>
      </c>
      <c r="P35" s="304"/>
      <c r="Q35" s="305">
        <f>SUM(Q17:Q34)</f>
        <v>650</v>
      </c>
      <c r="R35" s="306"/>
      <c r="S35" s="326">
        <f>SUM(S17:S34)</f>
        <v>0</v>
      </c>
      <c r="T35" s="327"/>
      <c r="U35" s="303">
        <v>0</v>
      </c>
      <c r="V35" s="304"/>
      <c r="W35" s="305">
        <f>SUM(W17:W34)</f>
        <v>0</v>
      </c>
      <c r="X35" s="306"/>
      <c r="Y35" s="326">
        <f>SUM(Y17:Y34)</f>
        <v>0</v>
      </c>
      <c r="Z35" s="327"/>
      <c r="AA35" s="303" t="str">
        <f>CONCATENATE(FIXED(COUNTA(D17:D34),0,0),"　店")</f>
        <v>4　店</v>
      </c>
      <c r="AB35" s="304"/>
      <c r="AC35" s="305">
        <f>SUM(AC17:AC34)</f>
        <v>1600</v>
      </c>
      <c r="AD35" s="306"/>
      <c r="AE35" s="326">
        <f>SUM(AE17:AE34)</f>
        <v>0</v>
      </c>
      <c r="AF35" s="411"/>
    </row>
    <row r="36" spans="5:32" s="179" customFormat="1" x14ac:dyDescent="0.15">
      <c r="F36" s="329"/>
      <c r="G36" s="330"/>
      <c r="H36" s="329"/>
      <c r="K36" s="269"/>
      <c r="AF36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 topLeftCell="E1">
      <selection activeCell="S4" sqref="S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 topLeftCell="A13">
      <selection activeCell="AA36" sqref="AA3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D19">
      <selection activeCell="S24" sqref="S2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7">
    <mergeCell ref="AA1:AE1"/>
    <mergeCell ref="AA2:AC2"/>
    <mergeCell ref="K16:L16"/>
    <mergeCell ref="N4:R4"/>
    <mergeCell ref="O1:W1"/>
    <mergeCell ref="O2:W2"/>
    <mergeCell ref="N16:R16"/>
    <mergeCell ref="T16:X16"/>
    <mergeCell ref="T4:X4"/>
    <mergeCell ref="G1:L2"/>
    <mergeCell ref="F15:H15"/>
    <mergeCell ref="E16:I16"/>
    <mergeCell ref="F3:H3"/>
    <mergeCell ref="K4:L4"/>
    <mergeCell ref="E4:I4"/>
    <mergeCell ref="Z4:AD4"/>
    <mergeCell ref="Z16:AD16"/>
  </mergeCells>
  <phoneticPr fontId="2"/>
  <conditionalFormatting sqref="G5:G11">
    <cfRule type="cellIs" dxfId="3" priority="8" operator="notEqual">
      <formula>#REF!</formula>
    </cfRule>
  </conditionalFormatting>
  <conditionalFormatting sqref="G17:G32">
    <cfRule type="cellIs" dxfId="2" priority="1" operator="notEqual">
      <formula>#REF!</formula>
    </cfRule>
  </conditionalFormatting>
  <dataValidations count="4">
    <dataValidation type="whole" operator="lessThanOrEqual" allowBlank="1" showInputMessage="1" showErrorMessage="1" sqref="J5:J11 M5:M11 S5:S11 AE5:AE11 M17:M32 AE17:AE32 J17:J32 S13 S17:S32 Y17:Y32" xr:uid="{00000000-0002-0000-0D00-000000000000}">
      <formula1>H5</formula1>
    </dataValidation>
    <dataValidation type="whole" operator="lessThanOrEqual" showInputMessage="1" showErrorMessage="1" sqref="AG3:IV65536" xr:uid="{00000000-0002-0000-0D00-000001000000}">
      <formula1>AE3</formula1>
    </dataValidation>
    <dataValidation type="whole" operator="lessThanOrEqual" allowBlank="1" showInputMessage="1" showErrorMessage="1" sqref="Y5:Y11" xr:uid="{00000000-0002-0000-0D00-000002000000}">
      <formula1>#REF!</formula1>
    </dataValidation>
    <dataValidation operator="lessThanOrEqual" showInputMessage="1" showErrorMessage="1" sqref="AG1:IV2" xr:uid="{00000000-0002-0000-0D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E13:AD13 E11 I10:AD10 E27 E19 P19:Z19 E18 I17:N17 I20:Z20 I19 I18 K18:N18 I6:N6 R6:Z6 T18:X18 R17:T17 R18 I23:AD23 I21:V21 X21:AD21 X17:Z17 I11:V11 X11:AD11 I8:Z8 AD7:AD8 AD5:AD6 I9:Z9 AB9:AD9 AD19 AD20 AD18 AD17 I22:Z22 AB22:AD22 E5 E6 E7 E8 E9 E10 I5:N5 X5:Z5 I7:Z7 E17 E20 E21 E22 E23 E24 E25 E26 E15:AD16 E14 V14:AD14 E12 G12:AD12 AB8 I27:AD27 I26 K26:AD26 G14:T14 I25:AD25 I24:N24 P24:AD24 T5 Z18 K19:N19" unlockedFormula="1"/>
    <ignoredError sqref="F35" formulaRange="1"/>
  </ignoredErrors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F40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8.625" style="270" hidden="1" customWidth="1"/>
    <col min="4" max="4" width="7.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6.25" style="332" bestFit="1" customWidth="1"/>
    <col min="9" max="9" width="1.8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125" style="270" hidden="1" customWidth="1"/>
    <col min="14" max="14" width="2.1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8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SUM(J39,M39,S39,Y39,AE39)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57</v>
      </c>
      <c r="G3" s="592"/>
      <c r="H3" s="592"/>
      <c r="I3" s="280"/>
      <c r="J3" s="280"/>
      <c r="K3" s="374"/>
      <c r="L3" s="375"/>
      <c r="M3" s="374" t="s">
        <v>7</v>
      </c>
      <c r="N3" s="375"/>
      <c r="O3" s="376">
        <f>H39+Q39+W39+AC39</f>
        <v>37450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3.7" customHeight="1" x14ac:dyDescent="0.15">
      <c r="A5" s="270">
        <v>230140108101</v>
      </c>
      <c r="B5" s="270">
        <v>230140208201</v>
      </c>
      <c r="C5" s="287"/>
      <c r="D5" s="378">
        <v>230140408502</v>
      </c>
      <c r="E5" s="512" t="s">
        <v>416</v>
      </c>
      <c r="F5" s="247" t="s">
        <v>329</v>
      </c>
      <c r="G5" s="504" t="s">
        <v>396</v>
      </c>
      <c r="H5" s="202">
        <v>2250</v>
      </c>
      <c r="I5" s="256"/>
      <c r="J5" s="250"/>
      <c r="K5" s="251"/>
      <c r="L5" s="206"/>
      <c r="M5" s="207"/>
      <c r="N5" s="252"/>
      <c r="O5" s="380" t="s">
        <v>330</v>
      </c>
      <c r="P5" s="184" t="s">
        <v>103</v>
      </c>
      <c r="Q5" s="202">
        <v>550</v>
      </c>
      <c r="R5" s="206"/>
      <c r="S5" s="207"/>
      <c r="T5" s="208"/>
      <c r="U5" s="204"/>
      <c r="V5" s="209"/>
      <c r="W5" s="205"/>
      <c r="X5" s="206"/>
      <c r="Y5" s="207"/>
      <c r="Z5" s="208"/>
      <c r="AA5" s="204" t="s">
        <v>109</v>
      </c>
      <c r="AB5" s="209" t="s">
        <v>103</v>
      </c>
      <c r="AC5" s="205">
        <v>1050</v>
      </c>
      <c r="AD5" s="206"/>
      <c r="AE5" s="207"/>
      <c r="AF5" s="254" t="s">
        <v>42</v>
      </c>
    </row>
    <row r="6" spans="1:32" ht="13.7" customHeight="1" x14ac:dyDescent="0.15">
      <c r="A6" s="270">
        <v>230140108102</v>
      </c>
      <c r="B6" s="270">
        <v>230140208202</v>
      </c>
      <c r="C6" s="287"/>
      <c r="D6" s="378">
        <v>230140408503</v>
      </c>
      <c r="E6" s="260"/>
      <c r="F6" s="247" t="s">
        <v>330</v>
      </c>
      <c r="G6" s="504" t="s">
        <v>396</v>
      </c>
      <c r="H6" s="202">
        <v>1450</v>
      </c>
      <c r="I6" s="256"/>
      <c r="J6" s="257"/>
      <c r="K6" s="251"/>
      <c r="L6" s="210"/>
      <c r="M6" s="211"/>
      <c r="N6" s="251"/>
      <c r="O6" s="201" t="s">
        <v>110</v>
      </c>
      <c r="P6" s="184" t="s">
        <v>103</v>
      </c>
      <c r="Q6" s="203">
        <v>350</v>
      </c>
      <c r="R6" s="210"/>
      <c r="S6" s="211"/>
      <c r="T6" s="212"/>
      <c r="U6" s="201"/>
      <c r="V6" s="177"/>
      <c r="W6" s="202"/>
      <c r="X6" s="210"/>
      <c r="Y6" s="211"/>
      <c r="Z6" s="212"/>
      <c r="AA6" s="201" t="s">
        <v>329</v>
      </c>
      <c r="AB6" s="177" t="s">
        <v>103</v>
      </c>
      <c r="AC6" s="203">
        <v>1050</v>
      </c>
      <c r="AD6" s="210"/>
      <c r="AE6" s="211"/>
      <c r="AF6" s="259" t="s">
        <v>58</v>
      </c>
    </row>
    <row r="7" spans="1:32" ht="13.7" customHeight="1" x14ac:dyDescent="0.15">
      <c r="A7" s="270">
        <v>230140108103</v>
      </c>
      <c r="B7" s="270">
        <v>230140208203</v>
      </c>
      <c r="D7" s="378">
        <v>230140408504</v>
      </c>
      <c r="E7" s="260"/>
      <c r="F7" s="247" t="s">
        <v>331</v>
      </c>
      <c r="G7" s="504" t="s">
        <v>396</v>
      </c>
      <c r="H7" s="202">
        <v>850</v>
      </c>
      <c r="I7" s="256"/>
      <c r="J7" s="257"/>
      <c r="K7" s="251"/>
      <c r="L7" s="210"/>
      <c r="M7" s="211"/>
      <c r="N7" s="251"/>
      <c r="O7" s="201" t="s">
        <v>109</v>
      </c>
      <c r="P7" s="184" t="s">
        <v>103</v>
      </c>
      <c r="Q7" s="203">
        <v>300</v>
      </c>
      <c r="R7" s="210"/>
      <c r="S7" s="211"/>
      <c r="T7" s="212"/>
      <c r="U7" s="201"/>
      <c r="V7" s="177"/>
      <c r="W7" s="203"/>
      <c r="X7" s="210"/>
      <c r="Y7" s="211"/>
      <c r="Z7" s="212"/>
      <c r="AA7" s="201" t="s">
        <v>346</v>
      </c>
      <c r="AB7" s="177"/>
      <c r="AC7" s="203">
        <v>100</v>
      </c>
      <c r="AD7" s="210"/>
      <c r="AE7" s="211"/>
      <c r="AF7" s="412" t="s">
        <v>393</v>
      </c>
    </row>
    <row r="8" spans="1:32" ht="13.7" customHeight="1" x14ac:dyDescent="0.15">
      <c r="A8" s="270">
        <v>230140108104</v>
      </c>
      <c r="B8" s="270">
        <v>230140208210</v>
      </c>
      <c r="D8" s="378">
        <v>230140408505</v>
      </c>
      <c r="E8" s="260"/>
      <c r="F8" s="508" t="s">
        <v>400</v>
      </c>
      <c r="G8" s="504" t="s">
        <v>396</v>
      </c>
      <c r="H8" s="202">
        <v>1250</v>
      </c>
      <c r="I8" s="256"/>
      <c r="J8" s="257"/>
      <c r="K8" s="251"/>
      <c r="L8" s="210"/>
      <c r="M8" s="211"/>
      <c r="N8" s="251"/>
      <c r="O8" s="201"/>
      <c r="P8" s="184"/>
      <c r="Q8" s="203"/>
      <c r="R8" s="210"/>
      <c r="S8" s="211"/>
      <c r="T8" s="212"/>
      <c r="U8" s="201"/>
      <c r="V8" s="177"/>
      <c r="W8" s="203"/>
      <c r="X8" s="210"/>
      <c r="Y8" s="211"/>
      <c r="Z8" s="212"/>
      <c r="AA8" s="201" t="s">
        <v>347</v>
      </c>
      <c r="AB8" s="177" t="s">
        <v>103</v>
      </c>
      <c r="AC8" s="203">
        <v>650</v>
      </c>
      <c r="AD8" s="210"/>
      <c r="AE8" s="211"/>
      <c r="AF8" s="259"/>
    </row>
    <row r="9" spans="1:32" ht="13.7" customHeight="1" x14ac:dyDescent="0.15">
      <c r="A9" s="270">
        <v>230140108105</v>
      </c>
      <c r="D9" s="378">
        <v>230140408506</v>
      </c>
      <c r="E9" s="260"/>
      <c r="F9" s="247" t="s">
        <v>332</v>
      </c>
      <c r="G9" s="177" t="s">
        <v>117</v>
      </c>
      <c r="H9" s="202">
        <v>1800</v>
      </c>
      <c r="I9" s="256"/>
      <c r="J9" s="257"/>
      <c r="K9" s="251"/>
      <c r="L9" s="210"/>
      <c r="M9" s="211"/>
      <c r="N9" s="251"/>
      <c r="O9" s="201"/>
      <c r="P9" s="184"/>
      <c r="Q9" s="203"/>
      <c r="R9" s="210"/>
      <c r="S9" s="211"/>
      <c r="T9" s="212"/>
      <c r="U9" s="201"/>
      <c r="V9" s="177"/>
      <c r="W9" s="203"/>
      <c r="X9" s="210"/>
      <c r="Y9" s="211"/>
      <c r="Z9" s="212"/>
      <c r="AA9" s="201"/>
      <c r="AB9" s="177"/>
      <c r="AC9" s="203"/>
      <c r="AD9" s="210"/>
      <c r="AE9" s="211"/>
      <c r="AF9" s="259"/>
    </row>
    <row r="10" spans="1:32" ht="13.7" customHeight="1" x14ac:dyDescent="0.15">
      <c r="A10" s="270">
        <v>230140108106</v>
      </c>
      <c r="D10" s="378"/>
      <c r="E10" s="260"/>
      <c r="F10" s="247" t="s">
        <v>333</v>
      </c>
      <c r="G10" s="504" t="s">
        <v>396</v>
      </c>
      <c r="H10" s="202">
        <v>2350</v>
      </c>
      <c r="I10" s="256"/>
      <c r="J10" s="257"/>
      <c r="K10" s="251"/>
      <c r="L10" s="210"/>
      <c r="M10" s="211"/>
      <c r="N10" s="251"/>
      <c r="O10" s="201"/>
      <c r="P10" s="184"/>
      <c r="Q10" s="203"/>
      <c r="R10" s="210"/>
      <c r="S10" s="211"/>
      <c r="T10" s="212"/>
      <c r="U10" s="201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259"/>
    </row>
    <row r="11" spans="1:32" ht="13.7" customHeight="1" x14ac:dyDescent="0.15">
      <c r="A11" s="270">
        <v>230140108107</v>
      </c>
      <c r="D11" s="378"/>
      <c r="E11" s="260"/>
      <c r="F11" s="247" t="s">
        <v>334</v>
      </c>
      <c r="G11" s="504" t="s">
        <v>396</v>
      </c>
      <c r="H11" s="202">
        <v>2050</v>
      </c>
      <c r="I11" s="256"/>
      <c r="J11" s="257"/>
      <c r="K11" s="251"/>
      <c r="L11" s="210"/>
      <c r="M11" s="211"/>
      <c r="N11" s="251"/>
      <c r="O11" s="201"/>
      <c r="P11" s="184"/>
      <c r="Q11" s="203"/>
      <c r="R11" s="210"/>
      <c r="S11" s="211"/>
      <c r="T11" s="212"/>
      <c r="U11" s="264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409"/>
    </row>
    <row r="12" spans="1:32" ht="13.7" customHeight="1" x14ac:dyDescent="0.15">
      <c r="A12" s="270">
        <v>230140108110</v>
      </c>
      <c r="D12" s="378"/>
      <c r="E12" s="260"/>
      <c r="F12" s="247" t="s">
        <v>335</v>
      </c>
      <c r="G12" s="504" t="s">
        <v>396</v>
      </c>
      <c r="H12" s="202">
        <v>2650</v>
      </c>
      <c r="I12" s="256"/>
      <c r="J12" s="257"/>
      <c r="K12" s="251"/>
      <c r="L12" s="210"/>
      <c r="M12" s="211"/>
      <c r="N12" s="251"/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409"/>
    </row>
    <row r="13" spans="1:32" ht="13.7" customHeight="1" x14ac:dyDescent="0.15">
      <c r="A13" s="270">
        <v>230140108111</v>
      </c>
      <c r="C13" s="287"/>
      <c r="D13" s="378"/>
      <c r="E13" s="260"/>
      <c r="F13" s="247" t="s">
        <v>336</v>
      </c>
      <c r="G13" s="177" t="s">
        <v>117</v>
      </c>
      <c r="H13" s="202">
        <v>1050</v>
      </c>
      <c r="I13" s="256"/>
      <c r="J13" s="257"/>
      <c r="K13" s="251"/>
      <c r="L13" s="210"/>
      <c r="M13" s="211"/>
      <c r="N13" s="251"/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449"/>
      <c r="AA13" s="201"/>
      <c r="AB13" s="177"/>
      <c r="AC13" s="203"/>
      <c r="AD13" s="210"/>
      <c r="AE13" s="211"/>
      <c r="AF13" s="409"/>
    </row>
    <row r="14" spans="1:32" x14ac:dyDescent="0.15">
      <c r="A14" s="270">
        <v>230140108112</v>
      </c>
      <c r="D14" s="378"/>
      <c r="E14" s="260"/>
      <c r="F14" s="247" t="s">
        <v>337</v>
      </c>
      <c r="G14" s="507" t="s">
        <v>399</v>
      </c>
      <c r="H14" s="202">
        <v>1700</v>
      </c>
      <c r="I14" s="256"/>
      <c r="J14" s="257"/>
      <c r="K14" s="251"/>
      <c r="L14" s="210"/>
      <c r="M14" s="211"/>
      <c r="N14" s="251"/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449"/>
      <c r="AA14" s="201"/>
      <c r="AB14" s="177"/>
      <c r="AC14" s="203"/>
      <c r="AD14" s="210"/>
      <c r="AE14" s="211"/>
      <c r="AF14" s="409"/>
    </row>
    <row r="15" spans="1:32" ht="13.7" customHeight="1" x14ac:dyDescent="0.15">
      <c r="A15" s="270">
        <v>230140108113</v>
      </c>
      <c r="D15" s="378"/>
      <c r="E15" s="255" t="s">
        <v>63</v>
      </c>
      <c r="F15" s="247" t="s">
        <v>338</v>
      </c>
      <c r="G15" s="504" t="s">
        <v>396</v>
      </c>
      <c r="H15" s="202">
        <v>1950</v>
      </c>
      <c r="I15" s="256"/>
      <c r="J15" s="257"/>
      <c r="K15" s="251"/>
      <c r="L15" s="210"/>
      <c r="M15" s="211"/>
      <c r="N15" s="251"/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449"/>
      <c r="AA15" s="201"/>
      <c r="AB15" s="177"/>
      <c r="AC15" s="203"/>
      <c r="AD15" s="210"/>
      <c r="AE15" s="211"/>
      <c r="AF15" s="295"/>
    </row>
    <row r="16" spans="1:32" ht="13.7" customHeight="1" x14ac:dyDescent="0.15">
      <c r="A16" s="270">
        <v>230140108114</v>
      </c>
      <c r="D16" s="378"/>
      <c r="E16" s="260"/>
      <c r="F16" s="247" t="s">
        <v>339</v>
      </c>
      <c r="G16" s="504" t="s">
        <v>396</v>
      </c>
      <c r="H16" s="202">
        <v>1500</v>
      </c>
      <c r="I16" s="256"/>
      <c r="J16" s="257"/>
      <c r="K16" s="251"/>
      <c r="L16" s="210"/>
      <c r="M16" s="211"/>
      <c r="N16" s="251"/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449"/>
      <c r="AA16" s="201"/>
      <c r="AB16" s="177"/>
      <c r="AC16" s="203"/>
      <c r="AD16" s="210"/>
      <c r="AE16" s="211"/>
      <c r="AF16" s="295" t="s">
        <v>463</v>
      </c>
    </row>
    <row r="17" spans="1:32" ht="13.7" customHeight="1" x14ac:dyDescent="0.15">
      <c r="A17" s="270">
        <v>230140108115</v>
      </c>
      <c r="D17" s="378"/>
      <c r="E17" s="260"/>
      <c r="F17" s="247" t="s">
        <v>340</v>
      </c>
      <c r="G17" s="504" t="s">
        <v>396</v>
      </c>
      <c r="H17" s="202">
        <v>1350</v>
      </c>
      <c r="I17" s="256"/>
      <c r="J17" s="257"/>
      <c r="K17" s="251"/>
      <c r="L17" s="210"/>
      <c r="M17" s="211"/>
      <c r="N17" s="251"/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449"/>
      <c r="AA17" s="201"/>
      <c r="AB17" s="177"/>
      <c r="AC17" s="203"/>
      <c r="AD17" s="210"/>
      <c r="AE17" s="211"/>
      <c r="AF17" s="295"/>
    </row>
    <row r="18" spans="1:32" ht="13.7" customHeight="1" x14ac:dyDescent="0.15">
      <c r="A18" s="270">
        <v>230140108116</v>
      </c>
      <c r="D18" s="378"/>
      <c r="E18" s="260"/>
      <c r="F18" s="247" t="s">
        <v>341</v>
      </c>
      <c r="G18" s="504" t="s">
        <v>396</v>
      </c>
      <c r="H18" s="202">
        <v>1750</v>
      </c>
      <c r="I18" s="256"/>
      <c r="J18" s="257"/>
      <c r="K18" s="251"/>
      <c r="L18" s="210"/>
      <c r="M18" s="211"/>
      <c r="N18" s="251"/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449"/>
      <c r="AA18" s="201"/>
      <c r="AB18" s="177"/>
      <c r="AC18" s="203"/>
      <c r="AD18" s="210"/>
      <c r="AE18" s="211"/>
      <c r="AF18" s="295" t="s">
        <v>489</v>
      </c>
    </row>
    <row r="19" spans="1:32" ht="13.7" customHeight="1" x14ac:dyDescent="0.15">
      <c r="A19" s="270">
        <v>230140108117</v>
      </c>
      <c r="D19" s="378"/>
      <c r="E19" s="255"/>
      <c r="F19" s="247" t="s">
        <v>342</v>
      </c>
      <c r="G19" s="504" t="s">
        <v>396</v>
      </c>
      <c r="H19" s="202">
        <v>1450</v>
      </c>
      <c r="I19" s="256"/>
      <c r="J19" s="257"/>
      <c r="K19" s="251"/>
      <c r="L19" s="210"/>
      <c r="M19" s="211"/>
      <c r="N19" s="251"/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449"/>
      <c r="AA19" s="201"/>
      <c r="AB19" s="177"/>
      <c r="AC19" s="203"/>
      <c r="AD19" s="210"/>
      <c r="AE19" s="211"/>
      <c r="AF19" s="409"/>
    </row>
    <row r="20" spans="1:32" ht="13.7" customHeight="1" x14ac:dyDescent="0.15">
      <c r="A20" s="270">
        <v>230140108118</v>
      </c>
      <c r="D20" s="378"/>
      <c r="E20" s="255" t="s">
        <v>67</v>
      </c>
      <c r="F20" s="247" t="s">
        <v>110</v>
      </c>
      <c r="G20" s="504" t="s">
        <v>396</v>
      </c>
      <c r="H20" s="202">
        <v>1450</v>
      </c>
      <c r="I20" s="256"/>
      <c r="J20" s="257"/>
      <c r="K20" s="251"/>
      <c r="L20" s="210"/>
      <c r="M20" s="211"/>
      <c r="N20" s="251"/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449"/>
      <c r="AA20" s="201"/>
      <c r="AB20" s="177"/>
      <c r="AC20" s="203"/>
      <c r="AD20" s="210"/>
      <c r="AE20" s="211"/>
      <c r="AF20" s="410"/>
    </row>
    <row r="21" spans="1:32" ht="13.7" customHeight="1" x14ac:dyDescent="0.15">
      <c r="A21" s="270">
        <v>230140108119</v>
      </c>
      <c r="D21" s="378"/>
      <c r="E21" s="255" t="s">
        <v>68</v>
      </c>
      <c r="F21" s="247" t="s">
        <v>343</v>
      </c>
      <c r="G21" s="504" t="s">
        <v>399</v>
      </c>
      <c r="H21" s="202">
        <v>2750</v>
      </c>
      <c r="I21" s="256"/>
      <c r="J21" s="257"/>
      <c r="K21" s="251"/>
      <c r="L21" s="210"/>
      <c r="M21" s="211"/>
      <c r="N21" s="251"/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449"/>
      <c r="AA21" s="201"/>
      <c r="AB21" s="177"/>
      <c r="AC21" s="203"/>
      <c r="AD21" s="210"/>
      <c r="AE21" s="211"/>
      <c r="AF21" s="410"/>
    </row>
    <row r="22" spans="1:32" ht="13.7" customHeight="1" x14ac:dyDescent="0.15">
      <c r="A22" s="270">
        <v>230140108120</v>
      </c>
      <c r="D22" s="378"/>
      <c r="E22" s="260"/>
      <c r="F22" s="264" t="s">
        <v>441</v>
      </c>
      <c r="G22" s="504" t="s">
        <v>396</v>
      </c>
      <c r="H22" s="202">
        <v>1950</v>
      </c>
      <c r="I22" s="256"/>
      <c r="J22" s="257"/>
      <c r="K22" s="251"/>
      <c r="L22" s="210"/>
      <c r="M22" s="211"/>
      <c r="N22" s="251"/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449"/>
      <c r="AA22" s="201"/>
      <c r="AB22" s="177"/>
      <c r="AC22" s="203"/>
      <c r="AD22" s="210"/>
      <c r="AE22" s="211"/>
      <c r="AF22" s="410"/>
    </row>
    <row r="23" spans="1:32" ht="13.7" customHeight="1" x14ac:dyDescent="0.15">
      <c r="A23" s="270">
        <v>230140108121</v>
      </c>
      <c r="D23" s="378"/>
      <c r="E23" s="260"/>
      <c r="F23" s="264" t="s">
        <v>344</v>
      </c>
      <c r="G23" s="504" t="s">
        <v>396</v>
      </c>
      <c r="H23" s="202">
        <v>1000</v>
      </c>
      <c r="I23" s="256"/>
      <c r="J23" s="257"/>
      <c r="K23" s="251"/>
      <c r="L23" s="210"/>
      <c r="M23" s="211"/>
      <c r="N23" s="251"/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449"/>
      <c r="AA23" s="201"/>
      <c r="AB23" s="177"/>
      <c r="AC23" s="203"/>
      <c r="AD23" s="210"/>
      <c r="AE23" s="211"/>
      <c r="AF23" s="410"/>
    </row>
    <row r="24" spans="1:32" ht="13.7" customHeight="1" x14ac:dyDescent="0.15">
      <c r="A24" s="270">
        <v>230140108122</v>
      </c>
      <c r="D24" s="378"/>
      <c r="E24" s="260"/>
      <c r="F24" s="247" t="s">
        <v>345</v>
      </c>
      <c r="G24" s="504" t="s">
        <v>396</v>
      </c>
      <c r="H24" s="202">
        <v>850</v>
      </c>
      <c r="I24" s="256"/>
      <c r="J24" s="257"/>
      <c r="K24" s="251"/>
      <c r="L24" s="210"/>
      <c r="M24" s="211"/>
      <c r="N24" s="251"/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449"/>
      <c r="AA24" s="201"/>
      <c r="AB24" s="177"/>
      <c r="AC24" s="203"/>
      <c r="AD24" s="210"/>
      <c r="AE24" s="211"/>
      <c r="AF24" s="297"/>
    </row>
    <row r="25" spans="1:32" ht="13.7" customHeight="1" x14ac:dyDescent="0.15">
      <c r="A25" s="270">
        <v>230140108130</v>
      </c>
      <c r="D25" s="378"/>
      <c r="E25" s="260"/>
      <c r="F25" s="247"/>
      <c r="G25" s="504"/>
      <c r="H25" s="202"/>
      <c r="I25" s="256"/>
      <c r="J25" s="257"/>
      <c r="K25" s="251"/>
      <c r="L25" s="210"/>
      <c r="M25" s="211"/>
      <c r="N25" s="251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449"/>
      <c r="AA25" s="201"/>
      <c r="AB25" s="177"/>
      <c r="AC25" s="203"/>
      <c r="AD25" s="210"/>
      <c r="AE25" s="211"/>
      <c r="AF25" s="297" t="s">
        <v>417</v>
      </c>
    </row>
    <row r="26" spans="1:32" ht="13.7" customHeight="1" x14ac:dyDescent="0.15">
      <c r="A26" s="270">
        <v>230140108131</v>
      </c>
      <c r="D26" s="378"/>
      <c r="E26" s="260"/>
      <c r="F26" s="247"/>
      <c r="G26" s="504"/>
      <c r="H26" s="202"/>
      <c r="I26" s="256"/>
      <c r="J26" s="257"/>
      <c r="K26" s="251"/>
      <c r="L26" s="210"/>
      <c r="M26" s="211"/>
      <c r="N26" s="251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449"/>
      <c r="AA26" s="201"/>
      <c r="AB26" s="177"/>
      <c r="AC26" s="203"/>
      <c r="AD26" s="210"/>
      <c r="AE26" s="211"/>
      <c r="AF26" s="297" t="s">
        <v>428</v>
      </c>
    </row>
    <row r="27" spans="1:32" ht="13.7" customHeight="1" x14ac:dyDescent="0.15">
      <c r="A27" s="270">
        <v>230140108132</v>
      </c>
      <c r="D27" s="378"/>
      <c r="E27" s="260"/>
      <c r="F27" s="247"/>
      <c r="G27" s="504"/>
      <c r="H27" s="202"/>
      <c r="I27" s="256"/>
      <c r="J27" s="257">
        <v>0</v>
      </c>
      <c r="K27" s="251"/>
      <c r="L27" s="210"/>
      <c r="M27" s="211"/>
      <c r="N27" s="251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449"/>
      <c r="AA27" s="201"/>
      <c r="AB27" s="177"/>
      <c r="AC27" s="203"/>
      <c r="AD27" s="210"/>
      <c r="AE27" s="211"/>
      <c r="AF27" s="295"/>
    </row>
    <row r="28" spans="1:32" ht="13.7" customHeight="1" x14ac:dyDescent="0.15">
      <c r="A28" s="270">
        <v>230140108133</v>
      </c>
      <c r="D28" s="378"/>
      <c r="E28" s="260"/>
      <c r="F28" s="247"/>
      <c r="G28" s="504"/>
      <c r="H28" s="202"/>
      <c r="I28" s="256"/>
      <c r="J28" s="257"/>
      <c r="K28" s="251"/>
      <c r="L28" s="210"/>
      <c r="M28" s="211"/>
      <c r="N28" s="251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449"/>
      <c r="AA28" s="201"/>
      <c r="AB28" s="177"/>
      <c r="AC28" s="203"/>
      <c r="AD28" s="210"/>
      <c r="AE28" s="211"/>
      <c r="AF28" s="409"/>
    </row>
    <row r="29" spans="1:32" ht="13.7" customHeight="1" x14ac:dyDescent="0.15">
      <c r="A29" s="270">
        <v>230140108134</v>
      </c>
      <c r="D29" s="378"/>
      <c r="E29" s="260"/>
      <c r="F29" s="247"/>
      <c r="G29" s="504"/>
      <c r="H29" s="202"/>
      <c r="I29" s="256"/>
      <c r="J29" s="257"/>
      <c r="K29" s="251"/>
      <c r="L29" s="210"/>
      <c r="M29" s="211"/>
      <c r="N29" s="251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449"/>
      <c r="AA29" s="201"/>
      <c r="AB29" s="177"/>
      <c r="AC29" s="203"/>
      <c r="AD29" s="210"/>
      <c r="AE29" s="211"/>
      <c r="AF29" s="409"/>
    </row>
    <row r="30" spans="1:32" ht="13.7" customHeight="1" x14ac:dyDescent="0.15">
      <c r="A30" s="270">
        <v>230140108135</v>
      </c>
      <c r="D30" s="378"/>
      <c r="F30" s="247"/>
      <c r="G30" s="177"/>
      <c r="H30" s="202"/>
      <c r="I30" s="256"/>
      <c r="J30" s="257"/>
      <c r="K30" s="251"/>
      <c r="L30" s="210"/>
      <c r="M30" s="211"/>
      <c r="N30" s="251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449"/>
      <c r="AA30" s="201"/>
      <c r="AB30" s="177"/>
      <c r="AC30" s="203"/>
      <c r="AD30" s="210"/>
      <c r="AE30" s="211"/>
      <c r="AF30" s="409"/>
    </row>
    <row r="31" spans="1:32" ht="13.7" customHeight="1" x14ac:dyDescent="0.15">
      <c r="A31" s="270">
        <v>230140108136</v>
      </c>
      <c r="D31" s="378"/>
      <c r="E31" s="260"/>
      <c r="F31" s="247"/>
      <c r="G31" s="177"/>
      <c r="H31" s="202"/>
      <c r="I31" s="256"/>
      <c r="J31" s="257"/>
      <c r="K31" s="251"/>
      <c r="L31" s="210"/>
      <c r="M31" s="211"/>
      <c r="N31" s="251"/>
      <c r="O31" s="201"/>
      <c r="P31" s="184"/>
      <c r="Q31" s="203"/>
      <c r="R31" s="210"/>
      <c r="S31" s="211"/>
      <c r="T31" s="212"/>
      <c r="U31" s="380"/>
      <c r="V31" s="177"/>
      <c r="W31" s="203"/>
      <c r="X31" s="210"/>
      <c r="Y31" s="211"/>
      <c r="Z31" s="449"/>
      <c r="AA31" s="201"/>
      <c r="AB31" s="177"/>
      <c r="AC31" s="203"/>
      <c r="AD31" s="210"/>
      <c r="AE31" s="211"/>
      <c r="AF31" s="409"/>
    </row>
    <row r="32" spans="1:32" ht="13.7" customHeight="1" x14ac:dyDescent="0.15">
      <c r="A32" s="270">
        <v>230140108137</v>
      </c>
      <c r="D32" s="378"/>
      <c r="E32" s="260"/>
      <c r="F32" s="247"/>
      <c r="G32" s="177"/>
      <c r="H32" s="202"/>
      <c r="I32" s="256"/>
      <c r="J32" s="257"/>
      <c r="K32" s="251"/>
      <c r="L32" s="210"/>
      <c r="M32" s="211"/>
      <c r="N32" s="251"/>
      <c r="O32" s="201"/>
      <c r="P32" s="184"/>
      <c r="Q32" s="203"/>
      <c r="R32" s="210"/>
      <c r="S32" s="211"/>
      <c r="T32" s="212"/>
      <c r="U32" s="380"/>
      <c r="V32" s="177"/>
      <c r="W32" s="203"/>
      <c r="X32" s="210"/>
      <c r="Y32" s="211"/>
      <c r="Z32" s="449"/>
      <c r="AA32" s="201"/>
      <c r="AB32" s="177"/>
      <c r="AC32" s="203"/>
      <c r="AD32" s="210"/>
      <c r="AE32" s="211"/>
      <c r="AF32" s="409"/>
    </row>
    <row r="33" spans="1:32" ht="13.7" customHeight="1" x14ac:dyDescent="0.15">
      <c r="A33" s="270">
        <v>230140108138</v>
      </c>
      <c r="D33" s="378"/>
      <c r="E33" s="260"/>
      <c r="F33" s="247"/>
      <c r="G33" s="177"/>
      <c r="H33" s="202"/>
      <c r="I33" s="256"/>
      <c r="J33" s="257"/>
      <c r="K33" s="251"/>
      <c r="L33" s="210"/>
      <c r="M33" s="211"/>
      <c r="N33" s="251"/>
      <c r="O33" s="201"/>
      <c r="P33" s="184"/>
      <c r="Q33" s="203"/>
      <c r="R33" s="210"/>
      <c r="S33" s="211"/>
      <c r="T33" s="212"/>
      <c r="U33" s="201"/>
      <c r="V33" s="177"/>
      <c r="W33" s="203"/>
      <c r="X33" s="210"/>
      <c r="Y33" s="211"/>
      <c r="Z33" s="449"/>
      <c r="AA33" s="201"/>
      <c r="AB33" s="177"/>
      <c r="AC33" s="203"/>
      <c r="AD33" s="210"/>
      <c r="AE33" s="211"/>
      <c r="AF33" s="409"/>
    </row>
    <row r="34" spans="1:32" ht="13.7" customHeight="1" x14ac:dyDescent="0.15">
      <c r="E34" s="255"/>
      <c r="F34" s="247"/>
      <c r="G34" s="184"/>
      <c r="H34" s="202"/>
      <c r="I34" s="256"/>
      <c r="J34" s="257"/>
      <c r="K34" s="251"/>
      <c r="L34" s="210"/>
      <c r="M34" s="211"/>
      <c r="N34" s="212"/>
      <c r="O34" s="201"/>
      <c r="P34" s="184"/>
      <c r="Q34" s="203"/>
      <c r="R34" s="210"/>
      <c r="S34" s="211"/>
      <c r="T34" s="212"/>
      <c r="U34" s="201"/>
      <c r="V34" s="177"/>
      <c r="W34" s="203"/>
      <c r="X34" s="210"/>
      <c r="Y34" s="211"/>
      <c r="Z34" s="449"/>
      <c r="AA34" s="201"/>
      <c r="AB34" s="177"/>
      <c r="AC34" s="203"/>
      <c r="AD34" s="210"/>
      <c r="AE34" s="211"/>
      <c r="AF34" s="485"/>
    </row>
    <row r="35" spans="1:32" ht="13.7" customHeight="1" x14ac:dyDescent="0.15">
      <c r="E35" s="446"/>
      <c r="F35" s="428"/>
      <c r="G35" s="429"/>
      <c r="H35" s="461"/>
      <c r="I35" s="430"/>
      <c r="J35" s="257"/>
      <c r="K35" s="439"/>
      <c r="L35" s="440"/>
      <c r="M35" s="211"/>
      <c r="N35" s="441"/>
      <c r="O35" s="442"/>
      <c r="P35" s="429"/>
      <c r="Q35" s="443"/>
      <c r="R35" s="440"/>
      <c r="S35" s="211"/>
      <c r="T35" s="441"/>
      <c r="U35" s="442"/>
      <c r="V35" s="431"/>
      <c r="W35" s="443"/>
      <c r="X35" s="440"/>
      <c r="Y35" s="211"/>
      <c r="Z35" s="450"/>
      <c r="AA35" s="442"/>
      <c r="AB35" s="431"/>
      <c r="AC35" s="443"/>
      <c r="AD35" s="440"/>
      <c r="AE35" s="211"/>
      <c r="AF35" s="485"/>
    </row>
    <row r="36" spans="1:32" ht="13.7" customHeight="1" x14ac:dyDescent="0.15">
      <c r="D36" s="378"/>
      <c r="E36" s="260"/>
      <c r="F36" s="247"/>
      <c r="G36" s="177"/>
      <c r="H36" s="202"/>
      <c r="I36" s="256"/>
      <c r="J36" s="257"/>
      <c r="K36" s="251"/>
      <c r="L36" s="210"/>
      <c r="M36" s="211"/>
      <c r="N36" s="251"/>
      <c r="O36" s="201"/>
      <c r="P36" s="184"/>
      <c r="Q36" s="203"/>
      <c r="R36" s="210"/>
      <c r="S36" s="211"/>
      <c r="T36" s="212"/>
      <c r="U36" s="201"/>
      <c r="V36" s="177"/>
      <c r="W36" s="203"/>
      <c r="X36" s="210"/>
      <c r="Y36" s="211"/>
      <c r="Z36" s="212"/>
      <c r="AA36" s="201"/>
      <c r="AB36" s="177"/>
      <c r="AC36" s="203"/>
      <c r="AD36" s="210"/>
      <c r="AE36" s="211"/>
      <c r="AF36" s="409"/>
    </row>
    <row r="37" spans="1:32" ht="13.7" customHeight="1" x14ac:dyDescent="0.15">
      <c r="E37" s="446"/>
      <c r="F37" s="428"/>
      <c r="G37" s="429"/>
      <c r="H37" s="461"/>
      <c r="I37" s="430"/>
      <c r="J37" s="257"/>
      <c r="K37" s="439"/>
      <c r="L37" s="440"/>
      <c r="M37" s="211"/>
      <c r="N37" s="441"/>
      <c r="O37" s="442"/>
      <c r="P37" s="429"/>
      <c r="Q37" s="443"/>
      <c r="R37" s="440"/>
      <c r="S37" s="211"/>
      <c r="T37" s="441"/>
      <c r="U37" s="442"/>
      <c r="V37" s="431"/>
      <c r="W37" s="443"/>
      <c r="X37" s="440"/>
      <c r="Y37" s="211"/>
      <c r="Z37" s="450"/>
      <c r="AA37" s="442"/>
      <c r="AB37" s="431"/>
      <c r="AC37" s="443"/>
      <c r="AD37" s="440"/>
      <c r="AE37" s="211"/>
      <c r="AF37" s="485"/>
    </row>
    <row r="38" spans="1:32" ht="13.7" customHeight="1" x14ac:dyDescent="0.15">
      <c r="E38" s="447"/>
      <c r="F38" s="386"/>
      <c r="G38" s="387"/>
      <c r="H38" s="459"/>
      <c r="I38" s="388"/>
      <c r="J38" s="321"/>
      <c r="K38" s="389"/>
      <c r="L38" s="390"/>
      <c r="M38" s="298"/>
      <c r="N38" s="391"/>
      <c r="O38" s="392"/>
      <c r="P38" s="387"/>
      <c r="Q38" s="393"/>
      <c r="R38" s="390"/>
      <c r="S38" s="298"/>
      <c r="T38" s="391"/>
      <c r="U38" s="392"/>
      <c r="V38" s="178"/>
      <c r="W38" s="393"/>
      <c r="X38" s="390"/>
      <c r="Y38" s="298"/>
      <c r="Z38" s="451"/>
      <c r="AA38" s="392"/>
      <c r="AB38" s="178"/>
      <c r="AC38" s="393"/>
      <c r="AD38" s="390"/>
      <c r="AE38" s="298"/>
      <c r="AF38" s="409"/>
    </row>
    <row r="39" spans="1:32" s="398" customFormat="1" ht="13.7" customHeight="1" thickBot="1" x14ac:dyDescent="0.2">
      <c r="E39" s="448"/>
      <c r="F39" s="517" t="s">
        <v>462</v>
      </c>
      <c r="G39" s="300"/>
      <c r="H39" s="452">
        <f>SUM(H5:H38)</f>
        <v>33400</v>
      </c>
      <c r="I39" s="395"/>
      <c r="J39" s="301">
        <f>SUM(J5:J38)</f>
        <v>0</v>
      </c>
      <c r="K39" s="396"/>
      <c r="L39" s="308"/>
      <c r="M39" s="307">
        <f>SUM(M5:M38)</f>
        <v>0</v>
      </c>
      <c r="N39" s="327"/>
      <c r="O39" s="303" t="s">
        <v>380</v>
      </c>
      <c r="P39" s="304"/>
      <c r="Q39" s="305">
        <f>SUM(Q5:Q38)</f>
        <v>1200</v>
      </c>
      <c r="R39" s="306"/>
      <c r="S39" s="326">
        <f>SUM(S5:S38)</f>
        <v>0</v>
      </c>
      <c r="T39" s="327"/>
      <c r="U39" s="303"/>
      <c r="V39" s="304"/>
      <c r="W39" s="305">
        <f>SUM(W5:W38)</f>
        <v>0</v>
      </c>
      <c r="X39" s="306"/>
      <c r="Y39" s="326">
        <f>SUM(Y5:Y38)</f>
        <v>0</v>
      </c>
      <c r="Z39" s="327"/>
      <c r="AA39" s="303" t="s">
        <v>356</v>
      </c>
      <c r="AB39" s="304"/>
      <c r="AC39" s="305">
        <f>SUM(AC5:AC38)</f>
        <v>2850</v>
      </c>
      <c r="AD39" s="306"/>
      <c r="AE39" s="326">
        <f>SUM(AE5:AE38)</f>
        <v>0</v>
      </c>
      <c r="AF39" s="411"/>
    </row>
    <row r="40" spans="1:32" s="179" customFormat="1" x14ac:dyDescent="0.15">
      <c r="F40" s="329"/>
      <c r="G40" s="330"/>
      <c r="H40" s="329"/>
      <c r="K40" s="269"/>
      <c r="AF40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>
      <selection activeCell="Q5" sqref="Q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8" sqref="AF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9" sqref="AA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>
      <selection activeCell="C22" sqref="C2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Z4:AD4"/>
    <mergeCell ref="AA1:AE1"/>
    <mergeCell ref="AA2:AC2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5:G33">
    <cfRule type="cellIs" dxfId="1" priority="1" operator="notEqual">
      <formula>#REF!</formula>
    </cfRule>
  </conditionalFormatting>
  <conditionalFormatting sqref="G36">
    <cfRule type="cellIs" dxfId="0" priority="141" operator="notEqual">
      <formula>#REF!</formula>
    </cfRule>
  </conditionalFormatting>
  <dataValidations count="3">
    <dataValidation operator="lessThanOrEqual" showInputMessage="1" showErrorMessage="1" sqref="AG1:IV2" xr:uid="{00000000-0002-0000-0E00-000000000000}"/>
    <dataValidation type="whole" operator="lessThanOrEqual" allowBlank="1" showInputMessage="1" showErrorMessage="1" sqref="AE36 AE5:AE33 Y36 Y5:Y33 S36 S5:S33 M36 M5:M33 J36 J5:J33" xr:uid="{00000000-0002-0000-0E00-000001000000}">
      <formula1>H5</formula1>
    </dataValidation>
    <dataValidation type="whole" operator="lessThanOrEqual" showInputMessage="1" showErrorMessage="1" sqref="AG3:IV65536" xr:uid="{00000000-0002-0000-0E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orientation="landscape" r:id="rId6"/>
  <headerFooter alignWithMargins="0"/>
  <ignoredErrors>
    <ignoredError sqref="I32:I33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0"/>
  <sheetViews>
    <sheetView showZeros="0" topLeftCell="E1" zoomScale="85" zoomScaleNormal="85" workbookViewId="0">
      <selection activeCell="F1" sqref="F1"/>
    </sheetView>
  </sheetViews>
  <sheetFormatPr defaultRowHeight="13.5" x14ac:dyDescent="0.15"/>
  <cols>
    <col min="1" max="4" width="6.25" style="270" hidden="1" customWidth="1"/>
    <col min="5" max="5" width="1.875" style="270" customWidth="1"/>
    <col min="6" max="6" width="11.125" style="332" customWidth="1"/>
    <col min="7" max="7" width="2.125" style="333" customWidth="1"/>
    <col min="8" max="8" width="7.125" style="332" customWidth="1"/>
    <col min="9" max="9" width="7.625" style="270" customWidth="1"/>
    <col min="10" max="10" width="1.375" style="334" customWidth="1"/>
    <col min="11" max="11" width="8.875" style="270" customWidth="1"/>
    <col min="12" max="12" width="2.125" style="270" customWidth="1"/>
    <col min="13" max="13" width="6.625" style="270" customWidth="1"/>
    <col min="14" max="14" width="0.375" style="270" customWidth="1"/>
    <col min="15" max="15" width="7.125" style="270" customWidth="1"/>
    <col min="16" max="16" width="1.375" style="270" customWidth="1"/>
    <col min="17" max="17" width="8.875" style="270" customWidth="1"/>
    <col min="18" max="18" width="2.125" style="270" customWidth="1"/>
    <col min="19" max="19" width="6.125" style="270" customWidth="1"/>
    <col min="20" max="20" width="0.375" style="270" customWidth="1"/>
    <col min="21" max="21" width="7.125" style="270" customWidth="1"/>
    <col min="22" max="22" width="3.125" style="270" customWidth="1"/>
    <col min="23" max="23" width="8.875" style="270" customWidth="1"/>
    <col min="24" max="24" width="2.125" style="270" customWidth="1"/>
    <col min="25" max="25" width="6.125" style="270" customWidth="1"/>
    <col min="26" max="26" width="0.375" style="270" customWidth="1"/>
    <col min="27" max="27" width="7.125" style="270" customWidth="1"/>
    <col min="28" max="28" width="3.125" style="270" customWidth="1"/>
    <col min="29" max="29" width="8.875" style="270" customWidth="1"/>
    <col min="30" max="30" width="2.125" style="270" customWidth="1"/>
    <col min="31" max="31" width="6.125" style="270" customWidth="1"/>
    <col min="32" max="32" width="0.375" style="270" customWidth="1"/>
    <col min="33" max="33" width="7.125" style="270" customWidth="1"/>
    <col min="34" max="34" width="16.625" style="270" customWidth="1"/>
    <col min="35" max="16384" width="9" style="270"/>
  </cols>
  <sheetData>
    <row r="1" spans="1:34" ht="30" customHeight="1" x14ac:dyDescent="0.2">
      <c r="E1" s="271" t="s">
        <v>0</v>
      </c>
      <c r="F1" s="272"/>
      <c r="G1" s="545"/>
      <c r="H1" s="545"/>
      <c r="I1" s="545"/>
      <c r="J1" s="463"/>
      <c r="K1" s="553" t="s">
        <v>81</v>
      </c>
      <c r="L1" s="553"/>
      <c r="M1" s="553"/>
      <c r="N1" s="553"/>
      <c r="O1" s="553"/>
      <c r="P1" s="553"/>
      <c r="Q1" s="553"/>
      <c r="R1" s="553"/>
      <c r="S1" s="554"/>
      <c r="T1" s="273" t="s">
        <v>2</v>
      </c>
      <c r="U1" s="274"/>
      <c r="V1" s="274"/>
      <c r="W1" s="555"/>
      <c r="X1" s="555"/>
      <c r="Y1" s="555"/>
      <c r="Z1" s="555"/>
      <c r="AA1" s="556"/>
      <c r="AB1" s="274"/>
      <c r="AC1" s="555"/>
      <c r="AD1" s="555"/>
      <c r="AE1" s="555"/>
      <c r="AF1" s="555"/>
      <c r="AG1" s="556"/>
      <c r="AH1" s="275" t="s">
        <v>3</v>
      </c>
    </row>
    <row r="2" spans="1:34" ht="30" customHeight="1" x14ac:dyDescent="0.2">
      <c r="E2" s="276"/>
      <c r="F2" s="277"/>
      <c r="G2" s="546"/>
      <c r="H2" s="546"/>
      <c r="I2" s="546"/>
      <c r="J2" s="463"/>
      <c r="K2" s="553" t="s">
        <v>82</v>
      </c>
      <c r="L2" s="553"/>
      <c r="M2" s="553"/>
      <c r="N2" s="553"/>
      <c r="O2" s="553"/>
      <c r="P2" s="553"/>
      <c r="Q2" s="553"/>
      <c r="R2" s="553"/>
      <c r="S2" s="554"/>
      <c r="T2" s="273" t="s">
        <v>5</v>
      </c>
      <c r="U2" s="274"/>
      <c r="V2" s="274"/>
      <c r="W2" s="557"/>
      <c r="X2" s="557"/>
      <c r="Y2" s="557"/>
      <c r="Z2" s="274"/>
      <c r="AA2" s="278" t="s">
        <v>6</v>
      </c>
      <c r="AB2" s="274"/>
      <c r="AC2" s="557"/>
      <c r="AD2" s="557"/>
      <c r="AE2" s="557"/>
      <c r="AF2" s="274"/>
      <c r="AG2" s="278" t="s">
        <v>6</v>
      </c>
      <c r="AH2" s="279"/>
    </row>
    <row r="3" spans="1:34" ht="24.95" customHeight="1" thickBot="1" x14ac:dyDescent="0.2">
      <c r="F3" s="547" t="s">
        <v>43</v>
      </c>
      <c r="G3" s="547"/>
      <c r="H3" s="547"/>
      <c r="I3" s="280"/>
      <c r="J3" s="281"/>
      <c r="K3" s="282">
        <f>H21+M21+S21+Y21</f>
        <v>18250</v>
      </c>
      <c r="M3" s="283" t="s">
        <v>6</v>
      </c>
    </row>
    <row r="4" spans="1:34" ht="15.6" customHeight="1" x14ac:dyDescent="0.15">
      <c r="E4" s="551" t="s">
        <v>8</v>
      </c>
      <c r="F4" s="552"/>
      <c r="G4" s="552"/>
      <c r="H4" s="552"/>
      <c r="I4" s="284" t="s">
        <v>9</v>
      </c>
      <c r="J4" s="549" t="s">
        <v>11</v>
      </c>
      <c r="K4" s="549"/>
      <c r="L4" s="549"/>
      <c r="M4" s="549"/>
      <c r="N4" s="550"/>
      <c r="O4" s="285" t="s">
        <v>9</v>
      </c>
      <c r="P4" s="548" t="s">
        <v>12</v>
      </c>
      <c r="Q4" s="549"/>
      <c r="R4" s="549"/>
      <c r="S4" s="549"/>
      <c r="T4" s="550"/>
      <c r="U4" s="285" t="s">
        <v>9</v>
      </c>
      <c r="V4" s="548" t="s">
        <v>13</v>
      </c>
      <c r="W4" s="549"/>
      <c r="X4" s="549"/>
      <c r="Y4" s="549"/>
      <c r="Z4" s="550"/>
      <c r="AA4" s="285" t="s">
        <v>9</v>
      </c>
      <c r="AB4" s="548"/>
      <c r="AC4" s="549"/>
      <c r="AD4" s="549"/>
      <c r="AE4" s="549"/>
      <c r="AF4" s="550"/>
      <c r="AG4" s="285" t="s">
        <v>9</v>
      </c>
      <c r="AH4" s="286" t="s">
        <v>40</v>
      </c>
    </row>
    <row r="5" spans="1:34" ht="14.1" customHeight="1" x14ac:dyDescent="0.15">
      <c r="A5" s="270">
        <v>230165113101</v>
      </c>
      <c r="B5" s="287">
        <v>230165213201</v>
      </c>
      <c r="C5" s="287">
        <v>230165313301</v>
      </c>
      <c r="D5" s="270">
        <v>230165413501</v>
      </c>
      <c r="E5" s="288" t="s">
        <v>62</v>
      </c>
      <c r="F5" s="289" t="s">
        <v>111</v>
      </c>
      <c r="G5" s="209" t="s">
        <v>394</v>
      </c>
      <c r="H5" s="267">
        <v>1000</v>
      </c>
      <c r="I5" s="250"/>
      <c r="J5" s="290"/>
      <c r="K5" s="201" t="s">
        <v>116</v>
      </c>
      <c r="L5" s="184" t="s">
        <v>103</v>
      </c>
      <c r="M5" s="202">
        <v>300</v>
      </c>
      <c r="N5" s="206"/>
      <c r="O5" s="207"/>
      <c r="P5" s="208"/>
      <c r="Q5" s="204" t="s">
        <v>124</v>
      </c>
      <c r="R5" s="209" t="s">
        <v>103</v>
      </c>
      <c r="S5" s="205">
        <v>250</v>
      </c>
      <c r="T5" s="206"/>
      <c r="U5" s="207"/>
      <c r="V5" s="208"/>
      <c r="W5" s="204" t="s">
        <v>127</v>
      </c>
      <c r="X5" s="209" t="s">
        <v>103</v>
      </c>
      <c r="Y5" s="205">
        <v>1350</v>
      </c>
      <c r="Z5" s="206"/>
      <c r="AA5" s="501"/>
      <c r="AB5" s="502"/>
      <c r="AC5" s="503"/>
      <c r="AD5" s="209"/>
      <c r="AE5" s="205"/>
      <c r="AF5" s="206"/>
      <c r="AG5" s="207"/>
      <c r="AH5" s="291" t="s">
        <v>65</v>
      </c>
    </row>
    <row r="6" spans="1:34" ht="14.1" customHeight="1" x14ac:dyDescent="0.15">
      <c r="A6" s="270">
        <v>230165113102</v>
      </c>
      <c r="B6" s="287">
        <v>230165213202</v>
      </c>
      <c r="C6" s="287">
        <v>230165313302</v>
      </c>
      <c r="D6" s="270">
        <v>230165413502</v>
      </c>
      <c r="E6" s="292"/>
      <c r="F6" s="247" t="s">
        <v>113</v>
      </c>
      <c r="G6" s="177" t="s">
        <v>395</v>
      </c>
      <c r="H6" s="202">
        <v>900</v>
      </c>
      <c r="I6" s="257"/>
      <c r="J6" s="293"/>
      <c r="K6" s="201" t="s">
        <v>114</v>
      </c>
      <c r="L6" s="184" t="s">
        <v>103</v>
      </c>
      <c r="M6" s="203">
        <v>650</v>
      </c>
      <c r="N6" s="210"/>
      <c r="O6" s="211"/>
      <c r="P6" s="212"/>
      <c r="Q6" s="201" t="s">
        <v>125</v>
      </c>
      <c r="R6" s="177" t="s">
        <v>103</v>
      </c>
      <c r="S6" s="202">
        <v>550</v>
      </c>
      <c r="T6" s="210"/>
      <c r="U6" s="211"/>
      <c r="V6" s="212"/>
      <c r="W6" s="264" t="s">
        <v>128</v>
      </c>
      <c r="X6" s="177" t="s">
        <v>103</v>
      </c>
      <c r="Y6" s="203">
        <v>250</v>
      </c>
      <c r="Z6" s="210"/>
      <c r="AA6" s="211"/>
      <c r="AB6" s="212"/>
      <c r="AC6" s="264"/>
      <c r="AD6" s="177"/>
      <c r="AE6" s="203"/>
      <c r="AF6" s="210"/>
      <c r="AG6" s="211"/>
      <c r="AH6" s="294" t="s">
        <v>449</v>
      </c>
    </row>
    <row r="7" spans="1:34" ht="14.1" customHeight="1" x14ac:dyDescent="0.15">
      <c r="A7" s="270">
        <v>230165113103</v>
      </c>
      <c r="B7" s="287">
        <v>230165213203</v>
      </c>
      <c r="C7" s="287">
        <v>230165313303</v>
      </c>
      <c r="D7" s="270">
        <v>230165413504</v>
      </c>
      <c r="E7" s="288" t="s">
        <v>66</v>
      </c>
      <c r="F7" s="247" t="s">
        <v>115</v>
      </c>
      <c r="G7" s="177" t="s">
        <v>394</v>
      </c>
      <c r="H7" s="202">
        <v>3300</v>
      </c>
      <c r="I7" s="257"/>
      <c r="J7" s="293"/>
      <c r="K7" s="201" t="s">
        <v>122</v>
      </c>
      <c r="L7" s="184" t="s">
        <v>103</v>
      </c>
      <c r="M7" s="203">
        <v>450</v>
      </c>
      <c r="N7" s="210"/>
      <c r="O7" s="211"/>
      <c r="P7" s="212"/>
      <c r="Q7" s="201" t="s">
        <v>111</v>
      </c>
      <c r="R7" s="177" t="s">
        <v>103</v>
      </c>
      <c r="S7" s="203">
        <v>500</v>
      </c>
      <c r="T7" s="210"/>
      <c r="U7" s="211"/>
      <c r="V7" s="212"/>
      <c r="W7" s="201" t="s">
        <v>129</v>
      </c>
      <c r="X7" s="177" t="s">
        <v>103</v>
      </c>
      <c r="Y7" s="203">
        <v>300</v>
      </c>
      <c r="Z7" s="210"/>
      <c r="AA7" s="211"/>
      <c r="AB7" s="212"/>
      <c r="AC7" s="201"/>
      <c r="AD7" s="177"/>
      <c r="AE7" s="203"/>
      <c r="AF7" s="210"/>
      <c r="AG7" s="211"/>
      <c r="AH7" s="294" t="s">
        <v>422</v>
      </c>
    </row>
    <row r="8" spans="1:34" ht="14.1" customHeight="1" x14ac:dyDescent="0.15">
      <c r="A8" s="270">
        <v>230165113104</v>
      </c>
      <c r="B8" s="287">
        <v>230165213204</v>
      </c>
      <c r="C8" s="287">
        <v>230165313305</v>
      </c>
      <c r="E8" s="288"/>
      <c r="F8" s="247" t="s">
        <v>116</v>
      </c>
      <c r="G8" s="177" t="s">
        <v>406</v>
      </c>
      <c r="H8" s="202">
        <v>1000</v>
      </c>
      <c r="I8" s="257"/>
      <c r="J8" s="293"/>
      <c r="K8" s="201" t="s">
        <v>121</v>
      </c>
      <c r="L8" s="184" t="s">
        <v>103</v>
      </c>
      <c r="M8" s="203">
        <v>250</v>
      </c>
      <c r="N8" s="210"/>
      <c r="O8" s="211"/>
      <c r="P8" s="212"/>
      <c r="Q8" s="481" t="s">
        <v>126</v>
      </c>
      <c r="R8" s="177" t="s">
        <v>103</v>
      </c>
      <c r="S8" s="203">
        <v>300</v>
      </c>
      <c r="T8" s="210"/>
      <c r="U8" s="211"/>
      <c r="V8" s="212"/>
      <c r="W8" s="201" t="s">
        <v>357</v>
      </c>
      <c r="X8" s="177"/>
      <c r="Y8" s="203">
        <v>400</v>
      </c>
      <c r="Z8" s="210"/>
      <c r="AA8" s="211"/>
      <c r="AB8" s="212"/>
      <c r="AC8" s="201"/>
      <c r="AD8" s="177"/>
      <c r="AE8" s="203"/>
      <c r="AF8" s="210"/>
      <c r="AG8" s="211"/>
      <c r="AH8" s="294" t="s">
        <v>450</v>
      </c>
    </row>
    <row r="9" spans="1:34" ht="14.1" customHeight="1" x14ac:dyDescent="0.15">
      <c r="A9" s="270">
        <v>230165113105</v>
      </c>
      <c r="B9" s="287">
        <v>230165213205</v>
      </c>
      <c r="C9" s="287"/>
      <c r="E9" s="292"/>
      <c r="F9" s="247" t="s">
        <v>118</v>
      </c>
      <c r="G9" s="177" t="s">
        <v>394</v>
      </c>
      <c r="H9" s="202">
        <v>1550</v>
      </c>
      <c r="I9" s="257"/>
      <c r="J9" s="293"/>
      <c r="K9" s="201" t="s">
        <v>123</v>
      </c>
      <c r="L9" s="184" t="s">
        <v>103</v>
      </c>
      <c r="M9" s="203">
        <v>1000</v>
      </c>
      <c r="N9" s="210"/>
      <c r="O9" s="211"/>
      <c r="P9" s="212"/>
      <c r="Q9" s="201"/>
      <c r="R9" s="177"/>
      <c r="S9" s="203"/>
      <c r="T9" s="210"/>
      <c r="U9" s="211"/>
      <c r="V9" s="212"/>
      <c r="W9" s="201" t="s">
        <v>358</v>
      </c>
      <c r="X9" s="177"/>
      <c r="Y9" s="203">
        <v>50</v>
      </c>
      <c r="Z9" s="210"/>
      <c r="AA9" s="211"/>
      <c r="AB9" s="212"/>
      <c r="AC9" s="201"/>
      <c r="AD9" s="177"/>
      <c r="AE9" s="203"/>
      <c r="AF9" s="210"/>
      <c r="AG9" s="211"/>
      <c r="AH9" s="294" t="s">
        <v>466</v>
      </c>
    </row>
    <row r="10" spans="1:34" ht="14.1" customHeight="1" x14ac:dyDescent="0.15">
      <c r="A10" s="270">
        <v>230165113106</v>
      </c>
      <c r="E10" s="292"/>
      <c r="F10" s="247" t="s">
        <v>119</v>
      </c>
      <c r="G10" s="177" t="s">
        <v>406</v>
      </c>
      <c r="H10" s="202">
        <v>1200</v>
      </c>
      <c r="I10" s="257"/>
      <c r="J10" s="293"/>
      <c r="K10" s="201"/>
      <c r="L10" s="184"/>
      <c r="M10" s="203"/>
      <c r="N10" s="210"/>
      <c r="O10" s="211"/>
      <c r="P10" s="212"/>
      <c r="Q10" s="201"/>
      <c r="R10" s="177"/>
      <c r="S10" s="203"/>
      <c r="T10" s="210"/>
      <c r="U10" s="211"/>
      <c r="V10" s="212"/>
      <c r="W10" s="201"/>
      <c r="X10" s="177"/>
      <c r="Y10" s="203"/>
      <c r="Z10" s="210"/>
      <c r="AA10" s="211"/>
      <c r="AB10" s="212"/>
      <c r="AC10" s="201"/>
      <c r="AD10" s="177"/>
      <c r="AE10" s="203"/>
      <c r="AF10" s="210"/>
      <c r="AG10" s="211"/>
      <c r="AH10" s="294" t="s">
        <v>94</v>
      </c>
    </row>
    <row r="11" spans="1:34" ht="14.1" customHeight="1" x14ac:dyDescent="0.15">
      <c r="A11" s="270">
        <v>230165113107</v>
      </c>
      <c r="E11" s="292"/>
      <c r="F11" s="247" t="s">
        <v>120</v>
      </c>
      <c r="G11" s="177" t="s">
        <v>112</v>
      </c>
      <c r="H11" s="202">
        <v>850</v>
      </c>
      <c r="I11" s="257"/>
      <c r="J11" s="293"/>
      <c r="K11" s="201"/>
      <c r="L11" s="184"/>
      <c r="M11" s="203"/>
      <c r="N11" s="210"/>
      <c r="O11" s="211"/>
      <c r="P11" s="212"/>
      <c r="Q11" s="201"/>
      <c r="R11" s="177"/>
      <c r="S11" s="203"/>
      <c r="T11" s="210"/>
      <c r="U11" s="211"/>
      <c r="V11" s="212"/>
      <c r="W11" s="201"/>
      <c r="X11" s="177"/>
      <c r="Y11" s="203"/>
      <c r="Z11" s="210"/>
      <c r="AA11" s="211"/>
      <c r="AB11" s="212"/>
      <c r="AC11" s="201"/>
      <c r="AD11" s="177"/>
      <c r="AE11" s="203"/>
      <c r="AF11" s="210"/>
      <c r="AG11" s="211"/>
      <c r="AH11" s="295" t="s">
        <v>85</v>
      </c>
    </row>
    <row r="12" spans="1:34" ht="13.5" customHeight="1" x14ac:dyDescent="0.15">
      <c r="A12" s="270">
        <v>230165113109</v>
      </c>
      <c r="E12" s="288"/>
      <c r="F12" s="247" t="s">
        <v>121</v>
      </c>
      <c r="G12" s="504" t="s">
        <v>396</v>
      </c>
      <c r="H12" s="202">
        <v>1850</v>
      </c>
      <c r="I12" s="257"/>
      <c r="J12" s="293"/>
      <c r="K12" s="201"/>
      <c r="L12" s="184"/>
      <c r="M12" s="203"/>
      <c r="N12" s="210"/>
      <c r="O12" s="211"/>
      <c r="P12" s="212"/>
      <c r="Q12" s="201"/>
      <c r="R12" s="177"/>
      <c r="S12" s="203"/>
      <c r="T12" s="210"/>
      <c r="U12" s="211"/>
      <c r="V12" s="212"/>
      <c r="W12" s="201"/>
      <c r="X12" s="177"/>
      <c r="Y12" s="203"/>
      <c r="Z12" s="210"/>
      <c r="AA12" s="211"/>
      <c r="AB12" s="212"/>
      <c r="AC12" s="201"/>
      <c r="AD12" s="177"/>
      <c r="AE12" s="203"/>
      <c r="AF12" s="210"/>
      <c r="AG12" s="211"/>
      <c r="AH12" s="295" t="s">
        <v>430</v>
      </c>
    </row>
    <row r="13" spans="1:34" ht="14.1" customHeight="1" x14ac:dyDescent="0.15">
      <c r="A13" s="270">
        <v>230165113110</v>
      </c>
      <c r="E13" s="288"/>
      <c r="F13" s="247"/>
      <c r="G13" s="504"/>
      <c r="H13" s="202"/>
      <c r="I13" s="257"/>
      <c r="J13" s="293"/>
      <c r="K13" s="201"/>
      <c r="L13" s="184"/>
      <c r="M13" s="203"/>
      <c r="N13" s="210"/>
      <c r="O13" s="211"/>
      <c r="P13" s="212"/>
      <c r="Q13" s="201"/>
      <c r="R13" s="177"/>
      <c r="S13" s="203"/>
      <c r="T13" s="210"/>
      <c r="U13" s="211"/>
      <c r="V13" s="212"/>
      <c r="W13" s="201"/>
      <c r="X13" s="177"/>
      <c r="Y13" s="203"/>
      <c r="Z13" s="210"/>
      <c r="AA13" s="211"/>
      <c r="AB13" s="212"/>
      <c r="AC13" s="201"/>
      <c r="AD13" s="177"/>
      <c r="AE13" s="203"/>
      <c r="AF13" s="210"/>
      <c r="AG13" s="211"/>
      <c r="AH13" s="295"/>
    </row>
    <row r="14" spans="1:34" x14ac:dyDescent="0.15">
      <c r="A14" s="270">
        <v>230165113111</v>
      </c>
      <c r="E14" s="288"/>
      <c r="F14" s="247"/>
      <c r="G14" s="177"/>
      <c r="H14" s="202"/>
      <c r="I14" s="257"/>
      <c r="J14" s="293"/>
      <c r="K14" s="201"/>
      <c r="L14" s="184"/>
      <c r="M14" s="203"/>
      <c r="N14" s="210"/>
      <c r="O14" s="211"/>
      <c r="P14" s="212"/>
      <c r="Q14" s="201"/>
      <c r="R14" s="177"/>
      <c r="S14" s="203"/>
      <c r="T14" s="210"/>
      <c r="U14" s="211"/>
      <c r="V14" s="212"/>
      <c r="W14" s="201"/>
      <c r="X14" s="177"/>
      <c r="Y14" s="203"/>
      <c r="Z14" s="210"/>
      <c r="AA14" s="211"/>
      <c r="AB14" s="212"/>
      <c r="AC14" s="201"/>
      <c r="AD14" s="177"/>
      <c r="AE14" s="203"/>
      <c r="AF14" s="210"/>
      <c r="AG14" s="211"/>
      <c r="AH14" s="296"/>
    </row>
    <row r="15" spans="1:34" ht="14.1" customHeight="1" x14ac:dyDescent="0.15">
      <c r="A15" s="270">
        <v>230165113112</v>
      </c>
      <c r="E15" s="288"/>
      <c r="F15" s="247"/>
      <c r="G15" s="177"/>
      <c r="H15" s="202"/>
      <c r="I15" s="257"/>
      <c r="J15" s="293"/>
      <c r="K15" s="201"/>
      <c r="L15" s="184"/>
      <c r="M15" s="203"/>
      <c r="N15" s="210"/>
      <c r="O15" s="211"/>
      <c r="P15" s="212"/>
      <c r="Q15" s="201"/>
      <c r="R15" s="177"/>
      <c r="S15" s="203"/>
      <c r="T15" s="210"/>
      <c r="U15" s="211"/>
      <c r="V15" s="212"/>
      <c r="W15" s="201"/>
      <c r="X15" s="177"/>
      <c r="Y15" s="203"/>
      <c r="Z15" s="210"/>
      <c r="AA15" s="211"/>
      <c r="AB15" s="212"/>
      <c r="AC15" s="201"/>
      <c r="AD15" s="177"/>
      <c r="AE15" s="203"/>
      <c r="AF15" s="210"/>
      <c r="AG15" s="211"/>
      <c r="AH15" s="297"/>
    </row>
    <row r="16" spans="1:34" ht="14.1" customHeight="1" x14ac:dyDescent="0.15">
      <c r="E16" s="288"/>
      <c r="F16" s="247"/>
      <c r="G16" s="177"/>
      <c r="H16" s="202"/>
      <c r="I16" s="257"/>
      <c r="J16" s="293"/>
      <c r="K16" s="201"/>
      <c r="L16" s="184"/>
      <c r="M16" s="203"/>
      <c r="N16" s="210"/>
      <c r="O16" s="211"/>
      <c r="P16" s="212"/>
      <c r="Q16" s="201"/>
      <c r="R16" s="177"/>
      <c r="S16" s="203"/>
      <c r="T16" s="210"/>
      <c r="U16" s="211"/>
      <c r="V16" s="212"/>
      <c r="W16" s="201"/>
      <c r="X16" s="177"/>
      <c r="Y16" s="203"/>
      <c r="Z16" s="210"/>
      <c r="AA16" s="211"/>
      <c r="AB16" s="212"/>
      <c r="AC16" s="201"/>
      <c r="AD16" s="177"/>
      <c r="AE16" s="203"/>
      <c r="AF16" s="210"/>
      <c r="AG16" s="211"/>
      <c r="AH16" s="297"/>
    </row>
    <row r="17" spans="1:34" ht="14.1" customHeight="1" x14ac:dyDescent="0.15">
      <c r="E17" s="292"/>
      <c r="F17" s="247"/>
      <c r="G17" s="184"/>
      <c r="H17" s="248"/>
      <c r="I17" s="257"/>
      <c r="J17" s="293"/>
      <c r="K17" s="201"/>
      <c r="L17" s="184"/>
      <c r="M17" s="203"/>
      <c r="N17" s="210"/>
      <c r="O17" s="211"/>
      <c r="P17" s="212"/>
      <c r="Q17" s="201"/>
      <c r="R17" s="177"/>
      <c r="S17" s="203"/>
      <c r="T17" s="210"/>
      <c r="U17" s="211"/>
      <c r="V17" s="212"/>
      <c r="W17" s="201"/>
      <c r="X17" s="177"/>
      <c r="Y17" s="203"/>
      <c r="Z17" s="210"/>
      <c r="AA17" s="211"/>
      <c r="AB17" s="212"/>
      <c r="AC17" s="201"/>
      <c r="AD17" s="177"/>
      <c r="AE17" s="203"/>
      <c r="AF17" s="210"/>
      <c r="AG17" s="211"/>
      <c r="AH17" s="297"/>
    </row>
    <row r="18" spans="1:34" ht="14.1" customHeight="1" x14ac:dyDescent="0.15">
      <c r="E18" s="292"/>
      <c r="F18" s="247"/>
      <c r="G18" s="184"/>
      <c r="H18" s="248"/>
      <c r="I18" s="257"/>
      <c r="J18" s="293"/>
      <c r="K18" s="201"/>
      <c r="L18" s="184"/>
      <c r="M18" s="203"/>
      <c r="N18" s="210"/>
      <c r="O18" s="211"/>
      <c r="P18" s="212"/>
      <c r="Q18" s="201"/>
      <c r="R18" s="177"/>
      <c r="S18" s="203"/>
      <c r="T18" s="210"/>
      <c r="U18" s="211"/>
      <c r="V18" s="212"/>
      <c r="W18" s="201"/>
      <c r="X18" s="177"/>
      <c r="Y18" s="203"/>
      <c r="Z18" s="210"/>
      <c r="AA18" s="211"/>
      <c r="AB18" s="212"/>
      <c r="AC18" s="201"/>
      <c r="AD18" s="177"/>
      <c r="AE18" s="203"/>
      <c r="AF18" s="210"/>
      <c r="AG18" s="211"/>
      <c r="AH18" s="261"/>
    </row>
    <row r="19" spans="1:34" ht="14.1" customHeight="1" x14ac:dyDescent="0.15">
      <c r="E19" s="479"/>
      <c r="F19" s="247"/>
      <c r="G19" s="184"/>
      <c r="H19" s="248"/>
      <c r="I19" s="257"/>
      <c r="J19" s="293"/>
      <c r="K19" s="201"/>
      <c r="L19" s="184"/>
      <c r="M19" s="203"/>
      <c r="N19" s="210"/>
      <c r="O19" s="211"/>
      <c r="P19" s="212"/>
      <c r="Q19" s="201"/>
      <c r="R19" s="177"/>
      <c r="S19" s="203"/>
      <c r="T19" s="210"/>
      <c r="U19" s="211"/>
      <c r="V19" s="212"/>
      <c r="W19" s="201"/>
      <c r="X19" s="177"/>
      <c r="Y19" s="203"/>
      <c r="Z19" s="210"/>
      <c r="AA19" s="211"/>
      <c r="AB19" s="212"/>
      <c r="AC19" s="201"/>
      <c r="AD19" s="177"/>
      <c r="AE19" s="203"/>
      <c r="AF19" s="210"/>
      <c r="AG19" s="211"/>
      <c r="AH19" s="295"/>
    </row>
    <row r="20" spans="1:34" ht="14.1" customHeight="1" x14ac:dyDescent="0.15">
      <c r="A20" s="179"/>
      <c r="E20" s="480"/>
      <c r="F20" s="247"/>
      <c r="G20" s="184"/>
      <c r="H20" s="248"/>
      <c r="I20" s="257"/>
      <c r="J20" s="293"/>
      <c r="K20" s="201"/>
      <c r="L20" s="184"/>
      <c r="M20" s="203"/>
      <c r="N20" s="210"/>
      <c r="O20" s="298"/>
      <c r="P20" s="212"/>
      <c r="Q20" s="201"/>
      <c r="R20" s="177"/>
      <c r="S20" s="203"/>
      <c r="T20" s="210"/>
      <c r="U20" s="298"/>
      <c r="V20" s="212"/>
      <c r="W20" s="201"/>
      <c r="X20" s="177"/>
      <c r="Y20" s="203"/>
      <c r="Z20" s="210"/>
      <c r="AA20" s="298"/>
      <c r="AB20" s="212"/>
      <c r="AC20" s="201"/>
      <c r="AD20" s="177"/>
      <c r="AE20" s="203"/>
      <c r="AF20" s="210"/>
      <c r="AG20" s="298"/>
      <c r="AH20" s="295"/>
    </row>
    <row r="21" spans="1:34" s="179" customFormat="1" ht="14.1" customHeight="1" thickBot="1" x14ac:dyDescent="0.2">
      <c r="E21" s="478"/>
      <c r="F21" s="517" t="s">
        <v>448</v>
      </c>
      <c r="G21" s="300"/>
      <c r="H21" s="452">
        <f>SUM(H5:H20)</f>
        <v>11650</v>
      </c>
      <c r="I21" s="489">
        <f>SUM(I5:I20)</f>
        <v>0</v>
      </c>
      <c r="J21" s="302"/>
      <c r="K21" s="303" t="str">
        <f>CONCATENATE(FIXED(COUNTA(B5:B20),0,0),"　店")</f>
        <v>5　店</v>
      </c>
      <c r="L21" s="304"/>
      <c r="M21" s="305">
        <f>SUM(M5:M20)</f>
        <v>2650</v>
      </c>
      <c r="N21" s="306"/>
      <c r="O21" s="307">
        <f>SUM(O5:O20)</f>
        <v>0</v>
      </c>
      <c r="P21" s="308"/>
      <c r="Q21" s="303" t="str">
        <f>CONCATENATE(FIXED(COUNTA(C5:C20),0,0),"　店")</f>
        <v>4　店</v>
      </c>
      <c r="R21" s="304"/>
      <c r="S21" s="305">
        <f>SUM(S5:S20)</f>
        <v>1600</v>
      </c>
      <c r="T21" s="306"/>
      <c r="U21" s="307">
        <f>SUM(U5:U20)</f>
        <v>0</v>
      </c>
      <c r="V21" s="308"/>
      <c r="W21" s="303" t="s">
        <v>359</v>
      </c>
      <c r="X21" s="304"/>
      <c r="Y21" s="305">
        <f>SUM(Y5:Y20)</f>
        <v>2350</v>
      </c>
      <c r="Z21" s="306"/>
      <c r="AA21" s="307">
        <f>SUM(AA5:AA20)</f>
        <v>0</v>
      </c>
      <c r="AB21" s="308"/>
      <c r="AC21" s="303"/>
      <c r="AD21" s="304"/>
      <c r="AE21" s="305">
        <f>SUM(AE5:AE20)</f>
        <v>0</v>
      </c>
      <c r="AF21" s="306"/>
      <c r="AG21" s="307">
        <f>SUM(AG5:AG20)</f>
        <v>0</v>
      </c>
      <c r="AH21" s="309"/>
    </row>
    <row r="22" spans="1:34" ht="24.95" customHeight="1" thickBot="1" x14ac:dyDescent="0.2">
      <c r="F22" s="547" t="s">
        <v>44</v>
      </c>
      <c r="G22" s="547"/>
      <c r="H22" s="547"/>
      <c r="I22" s="280"/>
      <c r="J22" s="310"/>
      <c r="K22" s="311">
        <f>H39+M39+S39+Y39</f>
        <v>14550</v>
      </c>
      <c r="M22" s="283" t="s">
        <v>6</v>
      </c>
    </row>
    <row r="23" spans="1:34" x14ac:dyDescent="0.15">
      <c r="E23" s="543" t="s">
        <v>8</v>
      </c>
      <c r="F23" s="544"/>
      <c r="G23" s="544"/>
      <c r="H23" s="544"/>
      <c r="I23" s="284" t="s">
        <v>9</v>
      </c>
      <c r="J23" s="548" t="s">
        <v>11</v>
      </c>
      <c r="K23" s="549"/>
      <c r="L23" s="549"/>
      <c r="M23" s="549"/>
      <c r="N23" s="550"/>
      <c r="O23" s="285" t="s">
        <v>9</v>
      </c>
      <c r="P23" s="548" t="s">
        <v>12</v>
      </c>
      <c r="Q23" s="549"/>
      <c r="R23" s="549"/>
      <c r="S23" s="549"/>
      <c r="T23" s="550"/>
      <c r="U23" s="285" t="s">
        <v>9</v>
      </c>
      <c r="V23" s="548" t="s">
        <v>13</v>
      </c>
      <c r="W23" s="549"/>
      <c r="X23" s="549"/>
      <c r="Y23" s="549"/>
      <c r="Z23" s="484"/>
      <c r="AA23" s="285" t="s">
        <v>9</v>
      </c>
      <c r="AB23" s="548"/>
      <c r="AC23" s="549"/>
      <c r="AD23" s="549"/>
      <c r="AE23" s="549"/>
      <c r="AF23" s="484"/>
      <c r="AG23" s="285"/>
      <c r="AH23" s="286" t="s">
        <v>40</v>
      </c>
    </row>
    <row r="24" spans="1:34" ht="14.1" customHeight="1" x14ac:dyDescent="0.15">
      <c r="A24" s="312">
        <v>230160112101</v>
      </c>
      <c r="B24" s="287">
        <v>230160212201</v>
      </c>
      <c r="C24" s="287">
        <v>230160312302</v>
      </c>
      <c r="D24" s="312">
        <v>230160412501</v>
      </c>
      <c r="E24" s="313" t="s">
        <v>62</v>
      </c>
      <c r="F24" s="289" t="s">
        <v>130</v>
      </c>
      <c r="G24" s="504" t="s">
        <v>396</v>
      </c>
      <c r="H24" s="205">
        <v>1400</v>
      </c>
      <c r="I24" s="250"/>
      <c r="J24" s="290"/>
      <c r="K24" s="204" t="s">
        <v>132</v>
      </c>
      <c r="L24" s="183" t="s">
        <v>103</v>
      </c>
      <c r="M24" s="205">
        <v>350</v>
      </c>
      <c r="N24" s="206"/>
      <c r="O24" s="207"/>
      <c r="P24" s="208"/>
      <c r="Q24" s="201" t="s">
        <v>141</v>
      </c>
      <c r="R24" s="209" t="s">
        <v>103</v>
      </c>
      <c r="S24" s="205">
        <v>400</v>
      </c>
      <c r="T24" s="206"/>
      <c r="U24" s="207"/>
      <c r="V24" s="208"/>
      <c r="W24" s="204" t="s">
        <v>410</v>
      </c>
      <c r="X24" s="209" t="s">
        <v>103</v>
      </c>
      <c r="Y24" s="205">
        <v>600</v>
      </c>
      <c r="Z24" s="206"/>
      <c r="AA24" s="207"/>
      <c r="AB24" s="208"/>
      <c r="AC24" s="204"/>
      <c r="AD24" s="209"/>
      <c r="AE24" s="205"/>
      <c r="AF24" s="206"/>
      <c r="AG24" s="207"/>
      <c r="AH24" s="291" t="s">
        <v>41</v>
      </c>
    </row>
    <row r="25" spans="1:34" ht="14.1" customHeight="1" x14ac:dyDescent="0.15">
      <c r="A25" s="312">
        <v>230160112102</v>
      </c>
      <c r="B25" s="287">
        <v>230160212202</v>
      </c>
      <c r="C25" s="287"/>
      <c r="D25" s="312">
        <v>230160412502</v>
      </c>
      <c r="E25" s="288" t="s">
        <v>63</v>
      </c>
      <c r="F25" s="247" t="s">
        <v>131</v>
      </c>
      <c r="G25" s="177" t="s">
        <v>406</v>
      </c>
      <c r="H25" s="202">
        <v>1300</v>
      </c>
      <c r="I25" s="257"/>
      <c r="J25" s="293"/>
      <c r="K25" s="201" t="s">
        <v>139</v>
      </c>
      <c r="L25" s="184" t="s">
        <v>103</v>
      </c>
      <c r="M25" s="202">
        <v>450</v>
      </c>
      <c r="N25" s="210"/>
      <c r="O25" s="211"/>
      <c r="P25" s="212"/>
      <c r="Q25" s="201"/>
      <c r="R25" s="177"/>
      <c r="S25" s="202"/>
      <c r="T25" s="210"/>
      <c r="U25" s="211"/>
      <c r="V25" s="212"/>
      <c r="W25" s="201" t="s">
        <v>467</v>
      </c>
      <c r="X25" s="177" t="s">
        <v>103</v>
      </c>
      <c r="Y25" s="203">
        <v>550</v>
      </c>
      <c r="Z25" s="210"/>
      <c r="AA25" s="211"/>
      <c r="AB25" s="212"/>
      <c r="AC25" s="201"/>
      <c r="AD25" s="177"/>
      <c r="AE25" s="203"/>
      <c r="AF25" s="210"/>
      <c r="AG25" s="211"/>
      <c r="AH25" s="262" t="s">
        <v>431</v>
      </c>
    </row>
    <row r="26" spans="1:34" ht="14.1" customHeight="1" x14ac:dyDescent="0.15">
      <c r="A26" s="312">
        <v>230160112103</v>
      </c>
      <c r="B26" s="287">
        <v>230160212203</v>
      </c>
      <c r="C26" s="312"/>
      <c r="D26" s="312">
        <v>230160412503</v>
      </c>
      <c r="E26" s="292"/>
      <c r="F26" s="247" t="s">
        <v>133</v>
      </c>
      <c r="G26" s="504" t="s">
        <v>396</v>
      </c>
      <c r="H26" s="202">
        <v>1400</v>
      </c>
      <c r="I26" s="257"/>
      <c r="J26" s="293"/>
      <c r="K26" s="201" t="s">
        <v>140</v>
      </c>
      <c r="L26" s="184" t="s">
        <v>103</v>
      </c>
      <c r="M26" s="203">
        <v>650</v>
      </c>
      <c r="N26" s="210"/>
      <c r="O26" s="211"/>
      <c r="P26" s="212"/>
      <c r="Q26" s="201"/>
      <c r="R26" s="177"/>
      <c r="S26" s="203"/>
      <c r="T26" s="210"/>
      <c r="U26" s="211"/>
      <c r="V26" s="212"/>
      <c r="W26" s="201" t="s">
        <v>142</v>
      </c>
      <c r="X26" s="177" t="s">
        <v>103</v>
      </c>
      <c r="Y26" s="203">
        <v>200</v>
      </c>
      <c r="Z26" s="210"/>
      <c r="AA26" s="211"/>
      <c r="AB26" s="212"/>
      <c r="AC26" s="201"/>
      <c r="AD26" s="177"/>
      <c r="AE26" s="203"/>
      <c r="AF26" s="210"/>
      <c r="AG26" s="211"/>
      <c r="AH26" s="514" t="s">
        <v>469</v>
      </c>
    </row>
    <row r="27" spans="1:34" ht="14.1" customHeight="1" x14ac:dyDescent="0.15">
      <c r="A27" s="312">
        <v>230160112104</v>
      </c>
      <c r="B27" s="312"/>
      <c r="C27" s="312"/>
      <c r="D27" s="312"/>
      <c r="E27" s="288" t="s">
        <v>67</v>
      </c>
      <c r="F27" s="247" t="s">
        <v>134</v>
      </c>
      <c r="G27" s="177" t="s">
        <v>355</v>
      </c>
      <c r="H27" s="202">
        <v>1400</v>
      </c>
      <c r="I27" s="257"/>
      <c r="J27" s="293"/>
      <c r="M27" s="314"/>
      <c r="N27" s="210"/>
      <c r="O27" s="211"/>
      <c r="P27" s="212"/>
      <c r="Q27" s="201"/>
      <c r="R27" s="177"/>
      <c r="S27" s="203"/>
      <c r="T27" s="210"/>
      <c r="U27" s="211"/>
      <c r="V27" s="212"/>
      <c r="W27" s="201"/>
      <c r="X27" s="177"/>
      <c r="Y27" s="203"/>
      <c r="Z27" s="210"/>
      <c r="AA27" s="211"/>
      <c r="AB27" s="212"/>
      <c r="AC27" s="201"/>
      <c r="AD27" s="177"/>
      <c r="AE27" s="203"/>
      <c r="AF27" s="210"/>
      <c r="AG27" s="211"/>
      <c r="AH27" s="514" t="s">
        <v>468</v>
      </c>
    </row>
    <row r="28" spans="1:34" ht="14.1" customHeight="1" x14ac:dyDescent="0.15">
      <c r="A28" s="312">
        <v>230160112105</v>
      </c>
      <c r="B28" s="312"/>
      <c r="C28" s="312"/>
      <c r="D28" s="312"/>
      <c r="E28" s="292"/>
      <c r="F28" s="247" t="s">
        <v>135</v>
      </c>
      <c r="G28" s="504" t="s">
        <v>396</v>
      </c>
      <c r="H28" s="202">
        <v>1550</v>
      </c>
      <c r="I28" s="257"/>
      <c r="J28" s="293"/>
      <c r="K28" s="201"/>
      <c r="L28" s="184"/>
      <c r="M28" s="203"/>
      <c r="N28" s="210"/>
      <c r="O28" s="211"/>
      <c r="P28" s="212"/>
      <c r="Q28" s="201"/>
      <c r="R28" s="177"/>
      <c r="S28" s="203"/>
      <c r="T28" s="210"/>
      <c r="U28" s="211"/>
      <c r="V28" s="212"/>
      <c r="W28" s="201"/>
      <c r="X28" s="177"/>
      <c r="Y28" s="203"/>
      <c r="Z28" s="210"/>
      <c r="AA28" s="211"/>
      <c r="AB28" s="212"/>
      <c r="AC28" s="201"/>
      <c r="AD28" s="177"/>
      <c r="AE28" s="203"/>
      <c r="AF28" s="210"/>
      <c r="AG28" s="211"/>
      <c r="AH28" s="295" t="s">
        <v>95</v>
      </c>
    </row>
    <row r="29" spans="1:34" ht="14.1" customHeight="1" x14ac:dyDescent="0.15">
      <c r="A29" s="312">
        <v>230160112106</v>
      </c>
      <c r="B29" s="312"/>
      <c r="C29" s="312"/>
      <c r="D29" s="312"/>
      <c r="E29" s="288" t="s">
        <v>68</v>
      </c>
      <c r="F29" s="247" t="s">
        <v>136</v>
      </c>
      <c r="G29" s="177" t="s">
        <v>406</v>
      </c>
      <c r="H29" s="202">
        <v>1050</v>
      </c>
      <c r="I29" s="257"/>
      <c r="J29" s="293"/>
      <c r="K29" s="201"/>
      <c r="L29" s="184"/>
      <c r="M29" s="203"/>
      <c r="N29" s="210"/>
      <c r="O29" s="211"/>
      <c r="P29" s="212"/>
      <c r="Q29" s="201"/>
      <c r="R29" s="177"/>
      <c r="S29" s="203"/>
      <c r="T29" s="210"/>
      <c r="U29" s="211"/>
      <c r="V29" s="212"/>
      <c r="W29" s="201"/>
      <c r="X29" s="177"/>
      <c r="Y29" s="203"/>
      <c r="Z29" s="210"/>
      <c r="AA29" s="211"/>
      <c r="AB29" s="212"/>
      <c r="AC29" s="201"/>
      <c r="AD29" s="177"/>
      <c r="AE29" s="203"/>
      <c r="AF29" s="210"/>
      <c r="AG29" s="211"/>
      <c r="AH29" s="295" t="s">
        <v>470</v>
      </c>
    </row>
    <row r="30" spans="1:34" ht="14.1" customHeight="1" x14ac:dyDescent="0.15">
      <c r="A30" s="312">
        <v>230160112107</v>
      </c>
      <c r="B30" s="312"/>
      <c r="C30" s="312"/>
      <c r="D30" s="312"/>
      <c r="E30" s="292"/>
      <c r="F30" s="247" t="s">
        <v>137</v>
      </c>
      <c r="G30" s="504" t="s">
        <v>396</v>
      </c>
      <c r="H30" s="202">
        <v>1500</v>
      </c>
      <c r="I30" s="257"/>
      <c r="J30" s="293"/>
      <c r="K30" s="201"/>
      <c r="L30" s="184"/>
      <c r="M30" s="203"/>
      <c r="N30" s="210"/>
      <c r="O30" s="211"/>
      <c r="P30" s="212"/>
      <c r="Q30" s="201"/>
      <c r="R30" s="177"/>
      <c r="S30" s="203"/>
      <c r="T30" s="210"/>
      <c r="U30" s="211"/>
      <c r="V30" s="212"/>
      <c r="W30" s="201"/>
      <c r="X30" s="177"/>
      <c r="Y30" s="203"/>
      <c r="Z30" s="210"/>
      <c r="AA30" s="211"/>
      <c r="AB30" s="212"/>
      <c r="AC30" s="201"/>
      <c r="AD30" s="177"/>
      <c r="AE30" s="203"/>
      <c r="AF30" s="210"/>
      <c r="AG30" s="211"/>
      <c r="AH30" s="297" t="s">
        <v>389</v>
      </c>
    </row>
    <row r="31" spans="1:34" ht="14.1" customHeight="1" x14ac:dyDescent="0.15">
      <c r="A31" s="312">
        <v>230160112108</v>
      </c>
      <c r="B31" s="312"/>
      <c r="C31" s="312"/>
      <c r="D31" s="312"/>
      <c r="E31" s="292"/>
      <c r="F31" s="247" t="s">
        <v>138</v>
      </c>
      <c r="G31" s="504" t="s">
        <v>396</v>
      </c>
      <c r="H31" s="202">
        <v>1750</v>
      </c>
      <c r="I31" s="257"/>
      <c r="J31" s="293"/>
      <c r="K31" s="201"/>
      <c r="L31" s="184"/>
      <c r="M31" s="203"/>
      <c r="N31" s="210"/>
      <c r="O31" s="211"/>
      <c r="P31" s="212"/>
      <c r="Q31" s="201"/>
      <c r="R31" s="177"/>
      <c r="S31" s="203"/>
      <c r="T31" s="210"/>
      <c r="U31" s="211"/>
      <c r="V31" s="212"/>
      <c r="W31" s="201"/>
      <c r="X31" s="177"/>
      <c r="Y31" s="203"/>
      <c r="Z31" s="210"/>
      <c r="AA31" s="211"/>
      <c r="AB31" s="212"/>
      <c r="AC31" s="201"/>
      <c r="AD31" s="177"/>
      <c r="AE31" s="203"/>
      <c r="AF31" s="210"/>
      <c r="AG31" s="211"/>
      <c r="AH31" s="297"/>
    </row>
    <row r="32" spans="1:34" ht="14.1" customHeight="1" x14ac:dyDescent="0.15">
      <c r="A32" s="312">
        <v>230160112109</v>
      </c>
      <c r="B32" s="312"/>
      <c r="C32" s="312"/>
      <c r="D32" s="312"/>
      <c r="E32" s="292"/>
      <c r="F32" s="247"/>
      <c r="G32" s="504"/>
      <c r="H32" s="202"/>
      <c r="I32" s="257"/>
      <c r="J32" s="293"/>
      <c r="K32" s="201"/>
      <c r="L32" s="184"/>
      <c r="M32" s="203"/>
      <c r="N32" s="210"/>
      <c r="O32" s="211"/>
      <c r="P32" s="212"/>
      <c r="Q32" s="201"/>
      <c r="R32" s="177"/>
      <c r="S32" s="203"/>
      <c r="T32" s="210"/>
      <c r="U32" s="211"/>
      <c r="V32" s="212"/>
      <c r="W32" s="201"/>
      <c r="X32" s="177"/>
      <c r="Y32" s="203"/>
      <c r="Z32" s="210"/>
      <c r="AA32" s="211"/>
      <c r="AB32" s="212"/>
      <c r="AC32" s="201"/>
      <c r="AD32" s="177"/>
      <c r="AE32" s="203"/>
      <c r="AF32" s="210"/>
      <c r="AG32" s="211"/>
      <c r="AH32" s="297" t="s">
        <v>451</v>
      </c>
    </row>
    <row r="33" spans="1:38" ht="13.5" customHeight="1" x14ac:dyDescent="0.15">
      <c r="A33" s="312">
        <v>230160112110</v>
      </c>
      <c r="B33" s="312"/>
      <c r="C33" s="312"/>
      <c r="D33" s="312"/>
      <c r="E33" s="292"/>
      <c r="F33" s="247"/>
      <c r="G33" s="504"/>
      <c r="H33" s="202"/>
      <c r="I33" s="257"/>
      <c r="J33" s="293"/>
      <c r="K33" s="201"/>
      <c r="L33" s="184"/>
      <c r="M33" s="203"/>
      <c r="N33" s="210"/>
      <c r="O33" s="211"/>
      <c r="P33" s="212"/>
      <c r="Q33" s="201"/>
      <c r="R33" s="177"/>
      <c r="S33" s="203"/>
      <c r="T33" s="210"/>
      <c r="U33" s="211"/>
      <c r="V33" s="212"/>
      <c r="W33" s="201"/>
      <c r="X33" s="177"/>
      <c r="Y33" s="203"/>
      <c r="Z33" s="210"/>
      <c r="AA33" s="211"/>
      <c r="AB33" s="212"/>
      <c r="AC33" s="201"/>
      <c r="AD33" s="177"/>
      <c r="AE33" s="203"/>
      <c r="AF33" s="210"/>
      <c r="AG33" s="211"/>
      <c r="AH33" s="297" t="s">
        <v>423</v>
      </c>
    </row>
    <row r="34" spans="1:38" ht="14.1" customHeight="1" x14ac:dyDescent="0.15">
      <c r="A34" s="312">
        <v>230160112111</v>
      </c>
      <c r="B34" s="312"/>
      <c r="C34" s="312"/>
      <c r="D34" s="312"/>
      <c r="E34" s="292"/>
      <c r="F34" s="247"/>
      <c r="G34" s="504"/>
      <c r="H34" s="202"/>
      <c r="I34" s="257"/>
      <c r="J34" s="293"/>
      <c r="K34" s="201"/>
      <c r="L34" s="184"/>
      <c r="M34" s="203"/>
      <c r="N34" s="210"/>
      <c r="O34" s="211"/>
      <c r="P34" s="212"/>
      <c r="Q34" s="201"/>
      <c r="R34" s="177"/>
      <c r="S34" s="203"/>
      <c r="T34" s="210"/>
      <c r="U34" s="211"/>
      <c r="V34" s="212"/>
      <c r="W34" s="201"/>
      <c r="X34" s="177"/>
      <c r="Y34" s="203"/>
      <c r="Z34" s="210"/>
      <c r="AA34" s="211"/>
      <c r="AB34" s="212"/>
      <c r="AC34" s="201"/>
      <c r="AD34" s="177"/>
      <c r="AE34" s="203"/>
      <c r="AF34" s="210"/>
      <c r="AG34" s="211"/>
      <c r="AH34" s="261"/>
    </row>
    <row r="35" spans="1:38" ht="14.1" customHeight="1" x14ac:dyDescent="0.15">
      <c r="E35" s="292"/>
      <c r="F35" s="247"/>
      <c r="G35" s="315"/>
      <c r="H35" s="202"/>
      <c r="I35" s="257"/>
      <c r="J35" s="293"/>
      <c r="K35" s="201"/>
      <c r="L35" s="184"/>
      <c r="M35" s="203"/>
      <c r="N35" s="210"/>
      <c r="O35" s="211"/>
      <c r="P35" s="212"/>
      <c r="Q35" s="201"/>
      <c r="R35" s="177"/>
      <c r="S35" s="203"/>
      <c r="T35" s="210"/>
      <c r="U35" s="211"/>
      <c r="V35" s="212"/>
      <c r="W35" s="201"/>
      <c r="X35" s="177"/>
      <c r="Y35" s="203"/>
      <c r="Z35" s="210"/>
      <c r="AA35" s="211"/>
      <c r="AB35" s="212"/>
      <c r="AC35" s="201"/>
      <c r="AD35" s="177"/>
      <c r="AE35" s="203"/>
      <c r="AF35" s="210"/>
      <c r="AG35" s="211"/>
      <c r="AH35" s="316" t="s">
        <v>70</v>
      </c>
      <c r="AL35" s="493"/>
    </row>
    <row r="36" spans="1:38" ht="14.1" customHeight="1" x14ac:dyDescent="0.15">
      <c r="E36" s="292"/>
      <c r="F36" s="247"/>
      <c r="G36" s="315"/>
      <c r="H36" s="202"/>
      <c r="I36" s="257"/>
      <c r="J36" s="317"/>
      <c r="K36" s="201"/>
      <c r="L36" s="184"/>
      <c r="M36" s="203"/>
      <c r="N36" s="210"/>
      <c r="O36" s="211"/>
      <c r="P36" s="212"/>
      <c r="Q36" s="201"/>
      <c r="R36" s="177"/>
      <c r="S36" s="203"/>
      <c r="T36" s="210"/>
      <c r="U36" s="211"/>
      <c r="V36" s="212"/>
      <c r="W36" s="201"/>
      <c r="X36" s="177"/>
      <c r="Y36" s="203"/>
      <c r="Z36" s="210"/>
      <c r="AA36" s="211"/>
      <c r="AB36" s="212"/>
      <c r="AC36" s="201"/>
      <c r="AD36" s="177"/>
      <c r="AE36" s="203"/>
      <c r="AF36" s="210"/>
      <c r="AG36" s="211"/>
      <c r="AH36" s="316"/>
    </row>
    <row r="37" spans="1:38" ht="14.1" customHeight="1" x14ac:dyDescent="0.15">
      <c r="E37" s="292"/>
      <c r="F37" s="247"/>
      <c r="G37" s="315"/>
      <c r="H37" s="202"/>
      <c r="I37" s="257"/>
      <c r="J37" s="317"/>
      <c r="K37" s="201"/>
      <c r="L37" s="184"/>
      <c r="M37" s="203"/>
      <c r="N37" s="210"/>
      <c r="O37" s="211"/>
      <c r="P37" s="212"/>
      <c r="Q37" s="201"/>
      <c r="R37" s="177"/>
      <c r="S37" s="203"/>
      <c r="T37" s="210"/>
      <c r="U37" s="211"/>
      <c r="V37" s="212"/>
      <c r="W37" s="201"/>
      <c r="X37" s="177"/>
      <c r="Y37" s="203"/>
      <c r="Z37" s="210"/>
      <c r="AA37" s="211"/>
      <c r="AB37" s="212"/>
      <c r="AC37" s="201"/>
      <c r="AD37" s="177"/>
      <c r="AE37" s="203"/>
      <c r="AF37" s="210"/>
      <c r="AG37" s="211"/>
      <c r="AH37" s="316"/>
    </row>
    <row r="38" spans="1:38" ht="13.5" customHeight="1" x14ac:dyDescent="0.15">
      <c r="E38" s="318"/>
      <c r="F38" s="319"/>
      <c r="G38" s="320"/>
      <c r="H38" s="202"/>
      <c r="I38" s="321"/>
      <c r="J38" s="317"/>
      <c r="K38" s="201"/>
      <c r="L38" s="184"/>
      <c r="M38" s="203"/>
      <c r="N38" s="210"/>
      <c r="O38" s="298"/>
      <c r="P38" s="212"/>
      <c r="Q38" s="201"/>
      <c r="R38" s="177"/>
      <c r="S38" s="203"/>
      <c r="T38" s="210"/>
      <c r="U38" s="298"/>
      <c r="V38" s="212"/>
      <c r="W38" s="201"/>
      <c r="X38" s="177"/>
      <c r="Y38" s="203"/>
      <c r="Z38" s="210"/>
      <c r="AA38" s="298"/>
      <c r="AB38" s="212"/>
      <c r="AC38" s="201"/>
      <c r="AD38" s="177"/>
      <c r="AE38" s="203"/>
      <c r="AF38" s="210"/>
      <c r="AG38" s="298"/>
      <c r="AH38" s="316"/>
    </row>
    <row r="39" spans="1:38" s="179" customFormat="1" ht="13.5" customHeight="1" thickBot="1" x14ac:dyDescent="0.2">
      <c r="E39" s="322"/>
      <c r="F39" s="299" t="str">
        <f>CONCATENATE(FIXED(COUNTA(A24:A31),0,0),"　店")</f>
        <v>8　店</v>
      </c>
      <c r="G39" s="323"/>
      <c r="H39" s="452">
        <f>SUM(H24:H38)</f>
        <v>11350</v>
      </c>
      <c r="I39" s="489">
        <f>SUM(I24:I38)</f>
        <v>0</v>
      </c>
      <c r="J39" s="324"/>
      <c r="K39" s="303" t="str">
        <f>CONCATENATE(FIXED(COUNTA(B24:B38),0,0),"　店")</f>
        <v>3　店</v>
      </c>
      <c r="L39" s="325"/>
      <c r="M39" s="305">
        <f>SUM(M24:M38)</f>
        <v>1450</v>
      </c>
      <c r="N39" s="306"/>
      <c r="O39" s="326">
        <f>SUM(O24:O38)</f>
        <v>0</v>
      </c>
      <c r="P39" s="327"/>
      <c r="Q39" s="303" t="str">
        <f>CONCATENATE(FIXED(COUNTA(C24:C38),0,0),"　店")</f>
        <v>1　店</v>
      </c>
      <c r="R39" s="304"/>
      <c r="S39" s="305">
        <f>SUM(S24:S38)</f>
        <v>400</v>
      </c>
      <c r="T39" s="306"/>
      <c r="U39" s="326">
        <f>SUM(U24:U38)</f>
        <v>0</v>
      </c>
      <c r="V39" s="327"/>
      <c r="W39" s="303" t="str">
        <f>CONCATENATE(FIXED(COUNTA(D24:D38),0,0),"　店")</f>
        <v>3　店</v>
      </c>
      <c r="X39" s="304"/>
      <c r="Y39" s="305">
        <f>SUM(Y24:Y38)</f>
        <v>1350</v>
      </c>
      <c r="Z39" s="306"/>
      <c r="AA39" s="326">
        <f>SUM(AA24:AA38)</f>
        <v>0</v>
      </c>
      <c r="AB39" s="327"/>
      <c r="AC39" s="303"/>
      <c r="AD39" s="304"/>
      <c r="AE39" s="305">
        <f>SUM(AE24:AE38)</f>
        <v>0</v>
      </c>
      <c r="AF39" s="306"/>
      <c r="AG39" s="326">
        <f>SUM(AG24:AG38)</f>
        <v>0</v>
      </c>
      <c r="AH39" s="328"/>
    </row>
    <row r="40" spans="1:38" s="179" customFormat="1" x14ac:dyDescent="0.15">
      <c r="F40" s="329"/>
      <c r="G40" s="330"/>
      <c r="H40" s="329"/>
      <c r="J40" s="331"/>
      <c r="AH40" s="493">
        <f>表紙!Y22</f>
        <v>45809</v>
      </c>
    </row>
  </sheetData>
  <sheetProtection formatCells="0"/>
  <customSheetViews>
    <customSheetView guid="{4683B00D-FB7F-428F-89E4-512802998BB6}" showPageBreaks="1" zeroValues="0" printArea="1" topLeftCell="A16">
      <selection activeCell="H26" sqref="H2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topLeftCell="C1">
      <selection activeCell="S9" sqref="S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topLeftCell="A10">
      <selection activeCell="H24" sqref="H24:H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>
      <selection activeCell="I19" sqref="I1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B10">
      <selection activeCell="G34" sqref="G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9">
    <mergeCell ref="AB23:AE23"/>
    <mergeCell ref="W2:Y2"/>
    <mergeCell ref="V23:Y23"/>
    <mergeCell ref="P23:T23"/>
    <mergeCell ref="V4:Z4"/>
    <mergeCell ref="AC1:AG1"/>
    <mergeCell ref="AC2:AE2"/>
    <mergeCell ref="AB4:AF4"/>
    <mergeCell ref="W1:AA1"/>
    <mergeCell ref="F22:H22"/>
    <mergeCell ref="E23:H23"/>
    <mergeCell ref="G1:I2"/>
    <mergeCell ref="F3:H3"/>
    <mergeCell ref="P4:T4"/>
    <mergeCell ref="E4:H4"/>
    <mergeCell ref="J4:N4"/>
    <mergeCell ref="J23:N23"/>
    <mergeCell ref="K1:S1"/>
    <mergeCell ref="K2:S2"/>
  </mergeCells>
  <phoneticPr fontId="2"/>
  <conditionalFormatting sqref="G5:H5 G6:G16 G24:G34">
    <cfRule type="cellIs" dxfId="16" priority="4" operator="notEqual">
      <formula>#REF!</formula>
    </cfRule>
  </conditionalFormatting>
  <dataValidations count="4">
    <dataValidation type="whole" operator="lessThanOrEqual" allowBlank="1" showInputMessage="1" showErrorMessage="1" sqref="U5:U16 U24:U35 O24:O35 O5:O16 AA24:AA35 AA5:AA16 AG24:AG35 AG5:AG16" xr:uid="{00000000-0002-0000-0100-000000000000}">
      <formula1>M5</formula1>
    </dataValidation>
    <dataValidation operator="lessThanOrEqual" showInputMessage="1" showErrorMessage="1" sqref="AI1:IV2" xr:uid="{00000000-0002-0000-0100-000001000000}"/>
    <dataValidation type="whole" operator="lessThanOrEqual" allowBlank="1" showInputMessage="1" showErrorMessage="1" sqref="I24:I35 I5:I16" xr:uid="{00000000-0002-0000-0100-000002000000}">
      <formula1>H5</formula1>
    </dataValidation>
    <dataValidation type="whole" operator="lessThanOrEqual" showInputMessage="1" showErrorMessage="1" sqref="AI3:IV65536" xr:uid="{00000000-0002-0000-0100-000003000000}">
      <formula1>AA3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87" orientation="landscape" r:id="rId6"/>
  <headerFooter alignWithMargins="0"/>
  <ignoredErrors>
    <ignoredError sqref="E19:Y20 I9:J9 I11:Y12 J10 E34 I26:J26 I28:Y29 J27:Y27 N9:O9 N26:V26 N8:O8 T8:V8 N24:O24 T24:V24 T7:V7 I14:Y14 I13:T13 V13:Y13 E5 E6 I5:J5 I6:J6 I7:J7 I8:J8 N5:O5 N6:O6 N7:O7 T5:V5 T6:V6 E24 E25 I24:J24 I25:J25 N25:O25 J15:L15 N15:Y15 E22:Y23 E21 G21:V21 J16:Y16 E17:J17 L17:Y17 L10:Y10 X21:Y21 E18:W18 X9 Q9:V9 Q25:V25 I32:Y34 J30:L30 J31:Y31 N30:Y30" unlockedFormula="1"/>
    <ignoredError sqref="F39" formulaRange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5"/>
  <sheetViews>
    <sheetView showZeros="0" topLeftCell="E1" zoomScale="85" zoomScaleNormal="85" workbookViewId="0">
      <selection activeCell="F2" sqref="F2"/>
    </sheetView>
  </sheetViews>
  <sheetFormatPr defaultRowHeight="13.5" x14ac:dyDescent="0.15"/>
  <cols>
    <col min="1" max="3" width="4.625" style="185" hidden="1" customWidth="1"/>
    <col min="4" max="4" width="4.625" style="118" hidden="1" customWidth="1"/>
    <col min="5" max="5" width="2.625" style="118" customWidth="1"/>
    <col min="6" max="6" width="9.625" style="164" customWidth="1"/>
    <col min="7" max="7" width="2.125" style="165" customWidth="1"/>
    <col min="8" max="8" width="7.1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7.875" style="118" hidden="1" customWidth="1"/>
    <col min="14" max="14" width="1.875" style="181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1.12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1.2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6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2"/>
      <c r="H1" s="562"/>
      <c r="I1" s="562"/>
      <c r="J1" s="562"/>
      <c r="K1" s="562"/>
      <c r="L1" s="563"/>
      <c r="M1" s="121" t="s">
        <v>1</v>
      </c>
      <c r="N1" s="464"/>
      <c r="O1" s="566" t="s">
        <v>81</v>
      </c>
      <c r="P1" s="566"/>
      <c r="Q1" s="566"/>
      <c r="R1" s="566"/>
      <c r="S1" s="566"/>
      <c r="T1" s="566"/>
      <c r="U1" s="566"/>
      <c r="V1" s="566"/>
      <c r="W1" s="567"/>
      <c r="X1" s="121" t="s">
        <v>2</v>
      </c>
      <c r="Y1" s="122"/>
      <c r="Z1" s="122"/>
      <c r="AA1" s="558"/>
      <c r="AB1" s="558"/>
      <c r="AC1" s="558"/>
      <c r="AD1" s="558"/>
      <c r="AE1" s="559"/>
      <c r="AF1" s="123" t="s">
        <v>3</v>
      </c>
    </row>
    <row r="2" spans="1:32" ht="30" customHeight="1" x14ac:dyDescent="0.2">
      <c r="E2" s="124"/>
      <c r="F2" s="125"/>
      <c r="G2" s="564"/>
      <c r="H2" s="564"/>
      <c r="I2" s="564"/>
      <c r="J2" s="564"/>
      <c r="K2" s="564"/>
      <c r="L2" s="565"/>
      <c r="M2" s="121" t="s">
        <v>4</v>
      </c>
      <c r="N2" s="464"/>
      <c r="O2" s="566" t="s">
        <v>82</v>
      </c>
      <c r="P2" s="566"/>
      <c r="Q2" s="566"/>
      <c r="R2" s="566"/>
      <c r="S2" s="566"/>
      <c r="T2" s="566"/>
      <c r="U2" s="566"/>
      <c r="V2" s="566"/>
      <c r="W2" s="567"/>
      <c r="X2" s="121" t="s">
        <v>5</v>
      </c>
      <c r="Y2" s="122"/>
      <c r="Z2" s="122"/>
      <c r="AA2" s="560">
        <f>SUM(J34,M34,S34,Y34,AE34)</f>
        <v>0</v>
      </c>
      <c r="AB2" s="560"/>
      <c r="AC2" s="560"/>
      <c r="AD2" s="122"/>
      <c r="AE2" s="126" t="s">
        <v>6</v>
      </c>
      <c r="AF2" s="127"/>
    </row>
    <row r="3" spans="1:32" ht="24.75" customHeight="1" thickBot="1" x14ac:dyDescent="0.2">
      <c r="F3" s="561" t="s">
        <v>45</v>
      </c>
      <c r="G3" s="561"/>
      <c r="H3" s="561"/>
      <c r="I3" s="227"/>
      <c r="J3" s="227"/>
      <c r="K3" s="128" t="s">
        <v>7</v>
      </c>
      <c r="L3" s="129"/>
      <c r="N3" s="182"/>
      <c r="O3" s="130">
        <f>H34+Q34+W34+AC34</f>
        <v>27250</v>
      </c>
      <c r="Q3" s="131" t="s">
        <v>6</v>
      </c>
    </row>
    <row r="4" spans="1:32" ht="15.6" customHeight="1" x14ac:dyDescent="0.15">
      <c r="E4" s="571" t="s">
        <v>8</v>
      </c>
      <c r="F4" s="572"/>
      <c r="G4" s="572"/>
      <c r="H4" s="572"/>
      <c r="I4" s="573"/>
      <c r="J4" s="56" t="s">
        <v>9</v>
      </c>
      <c r="K4" s="574" t="s">
        <v>10</v>
      </c>
      <c r="L4" s="570"/>
      <c r="M4" s="200" t="s">
        <v>9</v>
      </c>
      <c r="N4" s="568" t="s">
        <v>11</v>
      </c>
      <c r="O4" s="569"/>
      <c r="P4" s="569"/>
      <c r="Q4" s="569"/>
      <c r="R4" s="570"/>
      <c r="S4" s="200"/>
      <c r="T4" s="568" t="s">
        <v>12</v>
      </c>
      <c r="U4" s="569"/>
      <c r="V4" s="569"/>
      <c r="W4" s="569"/>
      <c r="X4" s="570"/>
      <c r="Y4" s="200" t="s">
        <v>9</v>
      </c>
      <c r="Z4" s="568" t="s">
        <v>13</v>
      </c>
      <c r="AA4" s="569"/>
      <c r="AB4" s="569"/>
      <c r="AC4" s="569"/>
      <c r="AD4" s="570"/>
      <c r="AE4" s="200" t="s">
        <v>9</v>
      </c>
      <c r="AF4" s="234" t="s">
        <v>40</v>
      </c>
    </row>
    <row r="5" spans="1:32" ht="15.6" customHeight="1" x14ac:dyDescent="0.15">
      <c r="A5" s="185">
        <v>230145109119</v>
      </c>
      <c r="B5" s="185">
        <v>230145209201</v>
      </c>
      <c r="C5" s="228">
        <v>230145309303</v>
      </c>
      <c r="D5" s="132">
        <v>230145409501</v>
      </c>
      <c r="E5" s="169"/>
      <c r="F5" s="495" t="s">
        <v>143</v>
      </c>
      <c r="G5" s="108" t="s">
        <v>402</v>
      </c>
      <c r="H5" s="190">
        <v>2050</v>
      </c>
      <c r="I5" s="135"/>
      <c r="J5" s="136"/>
      <c r="K5" s="235"/>
      <c r="L5" s="187"/>
      <c r="M5" s="137"/>
      <c r="N5" s="186"/>
      <c r="O5" s="189" t="s">
        <v>143</v>
      </c>
      <c r="P5" s="134" t="s">
        <v>103</v>
      </c>
      <c r="Q5" s="190">
        <v>600</v>
      </c>
      <c r="R5" s="187"/>
      <c r="S5" s="137"/>
      <c r="T5" s="188"/>
      <c r="U5" s="158" t="s">
        <v>143</v>
      </c>
      <c r="V5" s="108" t="s">
        <v>103</v>
      </c>
      <c r="W5" s="194">
        <v>250</v>
      </c>
      <c r="X5" s="187"/>
      <c r="Y5" s="137"/>
      <c r="Z5" s="188">
        <v>230110402501</v>
      </c>
      <c r="AA5" s="236" t="s">
        <v>155</v>
      </c>
      <c r="AB5" s="138" t="s">
        <v>103</v>
      </c>
      <c r="AC5" s="190">
        <v>400</v>
      </c>
      <c r="AD5" s="187"/>
      <c r="AE5" s="137"/>
      <c r="AF5" s="237" t="s">
        <v>59</v>
      </c>
    </row>
    <row r="6" spans="1:32" ht="15.6" customHeight="1" x14ac:dyDescent="0.15">
      <c r="A6" s="185">
        <v>230145109101</v>
      </c>
      <c r="B6" s="185">
        <v>230145209202</v>
      </c>
      <c r="C6" s="228">
        <v>230145309304</v>
      </c>
      <c r="D6" s="132">
        <v>230145409502</v>
      </c>
      <c r="E6" s="170" t="s">
        <v>350</v>
      </c>
      <c r="F6" s="139" t="s">
        <v>360</v>
      </c>
      <c r="G6" s="505" t="s">
        <v>403</v>
      </c>
      <c r="H6" s="194">
        <v>3900</v>
      </c>
      <c r="I6" s="114"/>
      <c r="J6" s="115"/>
      <c r="K6" s="238"/>
      <c r="L6" s="192"/>
      <c r="M6" s="116"/>
      <c r="N6" s="191"/>
      <c r="O6" s="158" t="s">
        <v>152</v>
      </c>
      <c r="P6" s="117" t="s">
        <v>103</v>
      </c>
      <c r="Q6" s="194">
        <v>500</v>
      </c>
      <c r="R6" s="192"/>
      <c r="S6" s="116"/>
      <c r="T6" s="193"/>
      <c r="U6" s="158" t="s">
        <v>154</v>
      </c>
      <c r="V6" s="108" t="s">
        <v>103</v>
      </c>
      <c r="W6" s="195">
        <v>250</v>
      </c>
      <c r="X6" s="192"/>
      <c r="Y6" s="116"/>
      <c r="Z6" s="193"/>
      <c r="AA6" s="158" t="s">
        <v>156</v>
      </c>
      <c r="AB6" s="108" t="s">
        <v>103</v>
      </c>
      <c r="AC6" s="195">
        <v>800</v>
      </c>
      <c r="AD6" s="192"/>
      <c r="AE6" s="116"/>
      <c r="AF6" s="265" t="s">
        <v>471</v>
      </c>
    </row>
    <row r="7" spans="1:32" ht="15.6" customHeight="1" x14ac:dyDescent="0.15">
      <c r="A7" s="185">
        <v>230145109102</v>
      </c>
      <c r="B7" s="185">
        <v>230145209204</v>
      </c>
      <c r="C7" s="228">
        <v>230145309305</v>
      </c>
      <c r="D7" s="132">
        <v>230145409505</v>
      </c>
      <c r="E7" s="497"/>
      <c r="F7" s="496" t="s">
        <v>144</v>
      </c>
      <c r="G7" s="177" t="s">
        <v>402</v>
      </c>
      <c r="H7" s="194">
        <v>2700</v>
      </c>
      <c r="I7" s="114"/>
      <c r="J7" s="115"/>
      <c r="K7" s="238"/>
      <c r="L7" s="192"/>
      <c r="M7" s="116"/>
      <c r="N7" s="191"/>
      <c r="O7" s="158" t="s">
        <v>153</v>
      </c>
      <c r="P7" s="117" t="s">
        <v>103</v>
      </c>
      <c r="Q7" s="195">
        <v>650</v>
      </c>
      <c r="R7" s="192"/>
      <c r="S7" s="116"/>
      <c r="T7" s="193"/>
      <c r="U7" s="158"/>
      <c r="V7" s="108"/>
      <c r="X7" s="192"/>
      <c r="Y7" s="116"/>
      <c r="Z7" s="193"/>
      <c r="AA7" s="201" t="s">
        <v>153</v>
      </c>
      <c r="AB7" s="177" t="s">
        <v>103</v>
      </c>
      <c r="AC7" s="203">
        <v>400</v>
      </c>
      <c r="AD7" s="192"/>
      <c r="AE7" s="116"/>
      <c r="AF7" s="259" t="s">
        <v>96</v>
      </c>
    </row>
    <row r="8" spans="1:32" ht="15.6" customHeight="1" x14ac:dyDescent="0.15">
      <c r="A8" s="185">
        <v>230145109104</v>
      </c>
      <c r="B8" s="185">
        <v>230145209205</v>
      </c>
      <c r="D8" s="132">
        <v>230145409506</v>
      </c>
      <c r="E8" s="157"/>
      <c r="F8" s="139" t="s">
        <v>145</v>
      </c>
      <c r="G8" s="505" t="s">
        <v>402</v>
      </c>
      <c r="H8" s="194">
        <v>2050</v>
      </c>
      <c r="I8" s="114"/>
      <c r="J8" s="115"/>
      <c r="K8" s="238"/>
      <c r="L8" s="192"/>
      <c r="M8" s="116"/>
      <c r="N8" s="191"/>
      <c r="O8" s="158" t="s">
        <v>150</v>
      </c>
      <c r="P8" s="117" t="s">
        <v>103</v>
      </c>
      <c r="Q8" s="195">
        <v>550</v>
      </c>
      <c r="R8" s="192"/>
      <c r="S8" s="116"/>
      <c r="T8" s="193"/>
      <c r="U8" s="158"/>
      <c r="V8" s="108"/>
      <c r="W8" s="195"/>
      <c r="X8" s="192"/>
      <c r="Y8" s="116"/>
      <c r="Z8" s="193"/>
      <c r="AA8" s="158" t="s">
        <v>157</v>
      </c>
      <c r="AB8" s="108" t="s">
        <v>103</v>
      </c>
      <c r="AC8" s="195">
        <v>500</v>
      </c>
      <c r="AD8" s="192"/>
      <c r="AE8" s="116"/>
      <c r="AF8" s="259"/>
    </row>
    <row r="9" spans="1:32" ht="15.6" customHeight="1" x14ac:dyDescent="0.15">
      <c r="A9" s="185">
        <v>230145109108</v>
      </c>
      <c r="D9" s="132">
        <v>230145409507</v>
      </c>
      <c r="E9" s="157"/>
      <c r="F9" s="139" t="s">
        <v>146</v>
      </c>
      <c r="G9" s="505" t="s">
        <v>402</v>
      </c>
      <c r="H9" s="194">
        <v>1650</v>
      </c>
      <c r="I9" s="114"/>
      <c r="J9" s="115"/>
      <c r="K9" s="238"/>
      <c r="L9" s="192"/>
      <c r="M9" s="116"/>
      <c r="N9" s="191"/>
      <c r="O9" s="158"/>
      <c r="P9" s="158"/>
      <c r="Q9" s="194"/>
      <c r="R9" s="158" t="s">
        <v>103</v>
      </c>
      <c r="S9" s="116"/>
      <c r="T9" s="193"/>
      <c r="U9" s="158"/>
      <c r="V9" s="108"/>
      <c r="W9" s="195"/>
      <c r="X9" s="192"/>
      <c r="Y9" s="116"/>
      <c r="Z9" s="193"/>
      <c r="AA9" s="158" t="s">
        <v>158</v>
      </c>
      <c r="AB9" s="108" t="s">
        <v>103</v>
      </c>
      <c r="AC9" s="195">
        <v>250</v>
      </c>
      <c r="AD9" s="192"/>
      <c r="AE9" s="116"/>
      <c r="AF9" s="259"/>
    </row>
    <row r="10" spans="1:32" ht="15.6" customHeight="1" x14ac:dyDescent="0.15">
      <c r="A10" s="185">
        <v>230145109109</v>
      </c>
      <c r="D10" s="132"/>
      <c r="E10" s="170"/>
      <c r="F10" s="139" t="s">
        <v>147</v>
      </c>
      <c r="G10" s="505" t="s">
        <v>402</v>
      </c>
      <c r="H10" s="194">
        <v>1000</v>
      </c>
      <c r="I10" s="114"/>
      <c r="J10" s="115"/>
      <c r="K10" s="238"/>
      <c r="L10" s="192"/>
      <c r="M10" s="116"/>
      <c r="N10" s="191"/>
      <c r="O10" s="158"/>
      <c r="P10" s="158"/>
      <c r="Q10" s="194"/>
      <c r="R10" s="192"/>
      <c r="S10" s="116"/>
      <c r="T10" s="193"/>
      <c r="U10" s="158"/>
      <c r="V10" s="108"/>
      <c r="W10" s="195"/>
      <c r="X10" s="192"/>
      <c r="Y10" s="116"/>
      <c r="Z10" s="193"/>
      <c r="AA10" s="158"/>
      <c r="AB10" s="108"/>
      <c r="AC10" s="195"/>
      <c r="AD10" s="192"/>
      <c r="AE10" s="116"/>
      <c r="AF10" s="266"/>
    </row>
    <row r="11" spans="1:32" ht="15.6" customHeight="1" x14ac:dyDescent="0.15">
      <c r="A11" s="185">
        <v>230145109110</v>
      </c>
      <c r="D11" s="132"/>
      <c r="E11" s="170"/>
      <c r="F11" s="139" t="s">
        <v>148</v>
      </c>
      <c r="G11" s="505" t="s">
        <v>402</v>
      </c>
      <c r="H11" s="194">
        <v>1800</v>
      </c>
      <c r="I11" s="114"/>
      <c r="J11" s="115"/>
      <c r="K11" s="238"/>
      <c r="L11" s="192"/>
      <c r="M11" s="116"/>
      <c r="N11" s="191"/>
      <c r="O11" s="158"/>
      <c r="P11" s="158"/>
      <c r="Q11" s="194"/>
      <c r="R11" s="192"/>
      <c r="S11" s="116"/>
      <c r="T11" s="193"/>
      <c r="U11" s="158"/>
      <c r="V11" s="108"/>
      <c r="X11" s="192"/>
      <c r="Y11" s="116"/>
      <c r="Z11" s="193"/>
      <c r="AA11" s="158"/>
      <c r="AB11" s="108"/>
      <c r="AC11" s="195"/>
      <c r="AD11" s="192"/>
      <c r="AE11" s="116"/>
      <c r="AF11" s="259" t="s">
        <v>472</v>
      </c>
    </row>
    <row r="12" spans="1:32" ht="15.6" customHeight="1" x14ac:dyDescent="0.15">
      <c r="A12" s="185">
        <v>230145109111</v>
      </c>
      <c r="D12" s="132"/>
      <c r="E12" s="170"/>
      <c r="F12" s="139" t="s">
        <v>149</v>
      </c>
      <c r="G12" s="505" t="s">
        <v>117</v>
      </c>
      <c r="H12" s="194">
        <v>1350</v>
      </c>
      <c r="I12" s="114"/>
      <c r="J12" s="115"/>
      <c r="K12" s="238"/>
      <c r="L12" s="192"/>
      <c r="M12" s="116"/>
      <c r="N12" s="191"/>
      <c r="O12" s="158"/>
      <c r="P12" s="158"/>
      <c r="Q12" s="194"/>
      <c r="R12" s="192"/>
      <c r="S12" s="116"/>
      <c r="T12" s="193"/>
      <c r="U12" s="158"/>
      <c r="V12" s="108"/>
      <c r="W12" s="195"/>
      <c r="X12" s="192"/>
      <c r="Y12" s="116"/>
      <c r="Z12" s="193"/>
      <c r="AA12" s="158"/>
      <c r="AB12" s="108"/>
      <c r="AC12" s="195"/>
      <c r="AD12" s="192"/>
      <c r="AE12" s="116"/>
      <c r="AF12" s="259" t="s">
        <v>452</v>
      </c>
    </row>
    <row r="13" spans="1:32" ht="15.6" customHeight="1" x14ac:dyDescent="0.15">
      <c r="A13" s="185">
        <v>230145109113</v>
      </c>
      <c r="D13" s="132"/>
      <c r="E13" s="170"/>
      <c r="F13" s="139" t="s">
        <v>150</v>
      </c>
      <c r="G13" s="108" t="s">
        <v>402</v>
      </c>
      <c r="H13" s="194">
        <v>1600</v>
      </c>
      <c r="I13" s="114"/>
      <c r="J13" s="115"/>
      <c r="K13" s="238"/>
      <c r="L13" s="192"/>
      <c r="M13" s="116"/>
      <c r="N13" s="191"/>
      <c r="O13" s="158"/>
      <c r="P13" s="158"/>
      <c r="Q13" s="194"/>
      <c r="R13" s="192"/>
      <c r="S13" s="116"/>
      <c r="T13" s="193"/>
      <c r="U13" s="158"/>
      <c r="V13" s="108"/>
      <c r="W13" s="195"/>
      <c r="X13" s="192"/>
      <c r="Y13" s="116"/>
      <c r="Z13" s="193"/>
      <c r="AA13" s="158"/>
      <c r="AB13" s="108"/>
      <c r="AC13" s="195"/>
      <c r="AD13" s="192"/>
      <c r="AE13" s="116"/>
      <c r="AF13" s="166"/>
    </row>
    <row r="14" spans="1:32" x14ac:dyDescent="0.15">
      <c r="A14" s="185">
        <v>230145109114</v>
      </c>
      <c r="D14" s="132"/>
      <c r="E14" s="170"/>
      <c r="F14" s="139" t="s">
        <v>151</v>
      </c>
      <c r="G14" s="505" t="s">
        <v>402</v>
      </c>
      <c r="H14" s="194">
        <v>3800</v>
      </c>
      <c r="I14" s="114"/>
      <c r="J14" s="115"/>
      <c r="K14" s="238"/>
      <c r="L14" s="192"/>
      <c r="M14" s="116"/>
      <c r="N14" s="191"/>
      <c r="O14" s="158"/>
      <c r="P14" s="158"/>
      <c r="Q14" s="194"/>
      <c r="R14" s="192"/>
      <c r="S14" s="116"/>
      <c r="T14" s="193"/>
      <c r="U14" s="158"/>
      <c r="V14" s="108"/>
      <c r="W14" s="195"/>
      <c r="X14" s="192"/>
      <c r="Y14" s="116"/>
      <c r="Z14" s="193"/>
      <c r="AA14" s="158"/>
      <c r="AB14" s="108"/>
      <c r="AC14" s="195"/>
      <c r="AD14" s="192"/>
      <c r="AE14" s="116"/>
      <c r="AF14" s="166"/>
    </row>
    <row r="15" spans="1:32" ht="15.6" customHeight="1" x14ac:dyDescent="0.15">
      <c r="A15" s="185">
        <v>230145109115</v>
      </c>
      <c r="D15" s="132"/>
      <c r="E15" s="170"/>
      <c r="F15" s="139" t="s">
        <v>361</v>
      </c>
      <c r="G15" s="505" t="s">
        <v>117</v>
      </c>
      <c r="H15" s="194">
        <v>200</v>
      </c>
      <c r="I15" s="114"/>
      <c r="J15" s="115"/>
      <c r="K15" s="238"/>
      <c r="L15" s="192"/>
      <c r="M15" s="116"/>
      <c r="N15" s="191"/>
      <c r="O15" s="158"/>
      <c r="P15" s="158"/>
      <c r="Q15" s="194"/>
      <c r="R15" s="192"/>
      <c r="S15" s="116"/>
      <c r="T15" s="193"/>
      <c r="U15" s="158"/>
      <c r="V15" s="108"/>
      <c r="W15" s="195"/>
      <c r="X15" s="192"/>
      <c r="Y15" s="116"/>
      <c r="Z15" s="193"/>
      <c r="AA15" s="158"/>
      <c r="AB15" s="108"/>
      <c r="AC15" s="195"/>
      <c r="AD15" s="192"/>
      <c r="AE15" s="116"/>
      <c r="AF15" s="166"/>
    </row>
    <row r="16" spans="1:32" ht="15.6" customHeight="1" x14ac:dyDescent="0.15">
      <c r="A16" s="185">
        <v>230145109116</v>
      </c>
      <c r="D16" s="132"/>
      <c r="E16" s="170"/>
      <c r="F16" s="139"/>
      <c r="G16" s="505"/>
      <c r="H16" s="194"/>
      <c r="I16" s="114"/>
      <c r="J16" s="115"/>
      <c r="K16" s="238"/>
      <c r="L16" s="192"/>
      <c r="M16" s="116"/>
      <c r="N16" s="191"/>
      <c r="O16" s="158"/>
      <c r="P16" s="158"/>
      <c r="Q16" s="194"/>
      <c r="R16" s="192"/>
      <c r="S16" s="116"/>
      <c r="T16" s="193"/>
      <c r="U16" s="158"/>
      <c r="V16" s="108"/>
      <c r="W16" s="195"/>
      <c r="X16" s="192"/>
      <c r="Y16" s="116"/>
      <c r="Z16" s="193"/>
      <c r="AA16" s="158"/>
      <c r="AB16" s="108"/>
      <c r="AC16" s="195"/>
      <c r="AD16" s="192"/>
      <c r="AE16" s="116"/>
      <c r="AF16" s="166"/>
    </row>
    <row r="17" spans="1:32" ht="15.6" customHeight="1" x14ac:dyDescent="0.15">
      <c r="A17" s="185">
        <v>230145109117</v>
      </c>
      <c r="D17" s="132"/>
      <c r="E17" s="170"/>
      <c r="F17" s="139"/>
      <c r="G17" s="505"/>
      <c r="H17" s="194"/>
      <c r="I17" s="114"/>
      <c r="J17" s="115"/>
      <c r="K17" s="238"/>
      <c r="L17" s="192"/>
      <c r="M17" s="116"/>
      <c r="N17" s="191"/>
      <c r="O17" s="158"/>
      <c r="P17" s="158"/>
      <c r="Q17" s="194"/>
      <c r="R17" s="192"/>
      <c r="S17" s="116"/>
      <c r="T17" s="193"/>
      <c r="U17" s="158"/>
      <c r="V17" s="108"/>
      <c r="W17" s="195"/>
      <c r="X17" s="192"/>
      <c r="Y17" s="116"/>
      <c r="Z17" s="193"/>
      <c r="AA17" s="158"/>
      <c r="AB17" s="108"/>
      <c r="AC17" s="195"/>
      <c r="AD17" s="192"/>
      <c r="AE17" s="116"/>
      <c r="AF17" s="166"/>
    </row>
    <row r="18" spans="1:32" ht="15.6" customHeight="1" x14ac:dyDescent="0.15">
      <c r="A18" s="185">
        <v>230145109118</v>
      </c>
      <c r="D18" s="132"/>
      <c r="E18" s="157"/>
      <c r="F18" s="496"/>
      <c r="G18" s="108"/>
      <c r="H18" s="194"/>
      <c r="I18" s="114"/>
      <c r="J18" s="115"/>
      <c r="K18" s="238"/>
      <c r="L18" s="192"/>
      <c r="M18" s="116"/>
      <c r="N18" s="191"/>
      <c r="O18" s="158"/>
      <c r="P18" s="158"/>
      <c r="Q18" s="194"/>
      <c r="R18" s="192"/>
      <c r="S18" s="116"/>
      <c r="T18" s="193"/>
      <c r="U18" s="158"/>
      <c r="V18" s="108"/>
      <c r="W18" s="195"/>
      <c r="X18" s="192"/>
      <c r="Y18" s="116"/>
      <c r="Z18" s="193"/>
      <c r="AA18" s="158"/>
      <c r="AB18" s="108"/>
      <c r="AC18" s="195"/>
      <c r="AD18" s="192"/>
      <c r="AE18" s="116"/>
      <c r="AF18" s="166"/>
    </row>
    <row r="19" spans="1:32" ht="15.6" customHeight="1" x14ac:dyDescent="0.15">
      <c r="A19" s="185">
        <v>230145109120</v>
      </c>
      <c r="D19" s="132"/>
      <c r="E19" s="157"/>
      <c r="F19" s="496"/>
      <c r="G19" s="108"/>
      <c r="H19" s="194"/>
      <c r="I19" s="114"/>
      <c r="J19" s="115"/>
      <c r="K19" s="238"/>
      <c r="L19" s="192"/>
      <c r="M19" s="116"/>
      <c r="N19" s="191"/>
      <c r="O19" s="158"/>
      <c r="P19" s="158"/>
      <c r="Q19" s="194"/>
      <c r="R19" s="192"/>
      <c r="S19" s="116"/>
      <c r="T19" s="193"/>
      <c r="U19" s="158"/>
      <c r="V19" s="108"/>
      <c r="W19" s="195"/>
      <c r="X19" s="192"/>
      <c r="Y19" s="116"/>
      <c r="Z19" s="193"/>
      <c r="AA19" s="158"/>
      <c r="AB19" s="108"/>
      <c r="AC19" s="195"/>
      <c r="AD19" s="192"/>
      <c r="AE19" s="116"/>
      <c r="AF19" s="166"/>
    </row>
    <row r="20" spans="1:32" ht="15.6" customHeight="1" x14ac:dyDescent="0.15">
      <c r="D20" s="132"/>
      <c r="E20" s="225"/>
      <c r="F20" s="139"/>
      <c r="G20" s="108"/>
      <c r="H20" s="194"/>
      <c r="I20" s="114"/>
      <c r="J20" s="115"/>
      <c r="K20" s="238"/>
      <c r="L20" s="192"/>
      <c r="M20" s="116"/>
      <c r="N20" s="191"/>
      <c r="O20" s="158"/>
      <c r="P20" s="158"/>
      <c r="Q20" s="194"/>
      <c r="R20" s="192"/>
      <c r="S20" s="116"/>
      <c r="T20" s="193"/>
      <c r="U20" s="158"/>
      <c r="V20" s="108"/>
      <c r="W20" s="195"/>
      <c r="X20" s="192"/>
      <c r="Y20" s="116"/>
      <c r="Z20" s="193"/>
      <c r="AA20" s="158"/>
      <c r="AB20" s="108"/>
      <c r="AC20" s="195"/>
      <c r="AD20" s="192"/>
      <c r="AE20" s="116"/>
      <c r="AF20" s="166"/>
    </row>
    <row r="21" spans="1:32" ht="15.6" customHeight="1" x14ac:dyDescent="0.15">
      <c r="D21" s="132"/>
      <c r="E21" s="225"/>
      <c r="F21" s="139"/>
      <c r="G21" s="108"/>
      <c r="H21" s="194"/>
      <c r="I21" s="114"/>
      <c r="J21" s="115"/>
      <c r="K21" s="238"/>
      <c r="L21" s="192"/>
      <c r="M21" s="116"/>
      <c r="N21" s="191"/>
      <c r="O21" s="158"/>
      <c r="P21" s="158"/>
      <c r="Q21" s="194"/>
      <c r="R21" s="192"/>
      <c r="S21" s="116"/>
      <c r="T21" s="193"/>
      <c r="U21" s="158"/>
      <c r="V21" s="108"/>
      <c r="W21" s="195"/>
      <c r="X21" s="192"/>
      <c r="Y21" s="116"/>
      <c r="Z21" s="193"/>
      <c r="AA21" s="158"/>
      <c r="AB21" s="108"/>
      <c r="AC21" s="195"/>
      <c r="AD21" s="192"/>
      <c r="AE21" s="116"/>
      <c r="AF21" s="166"/>
    </row>
    <row r="22" spans="1:32" ht="15.6" customHeight="1" x14ac:dyDescent="0.15">
      <c r="E22" s="170"/>
      <c r="F22" s="139"/>
      <c r="G22" s="117"/>
      <c r="H22" s="194"/>
      <c r="I22" s="114"/>
      <c r="J22" s="115"/>
      <c r="K22" s="238"/>
      <c r="L22" s="192"/>
      <c r="M22" s="116"/>
      <c r="N22" s="231"/>
      <c r="O22" s="158"/>
      <c r="P22" s="158"/>
      <c r="Q22" s="194"/>
      <c r="R22" s="192"/>
      <c r="S22" s="116"/>
      <c r="T22" s="193"/>
      <c r="U22" s="158"/>
      <c r="V22" s="108"/>
      <c r="W22" s="195"/>
      <c r="X22" s="192"/>
      <c r="Y22" s="116"/>
      <c r="Z22" s="193"/>
      <c r="AA22" s="158"/>
      <c r="AB22" s="108"/>
      <c r="AC22" s="195"/>
      <c r="AD22" s="192"/>
      <c r="AE22" s="116"/>
      <c r="AF22" s="166"/>
    </row>
    <row r="23" spans="1:32" ht="15.6" customHeight="1" x14ac:dyDescent="0.15">
      <c r="E23" s="170"/>
      <c r="H23" s="453"/>
      <c r="I23" s="114"/>
      <c r="J23" s="115"/>
      <c r="L23" s="192"/>
      <c r="M23" s="116"/>
      <c r="N23" s="231"/>
      <c r="O23" s="158"/>
      <c r="P23" s="158"/>
      <c r="Q23" s="194"/>
      <c r="R23" s="192"/>
      <c r="S23" s="116"/>
      <c r="T23" s="193"/>
      <c r="U23" s="158"/>
      <c r="V23" s="108"/>
      <c r="W23" s="195"/>
      <c r="X23" s="192"/>
      <c r="Y23" s="116"/>
      <c r="Z23" s="193"/>
      <c r="AA23" s="158"/>
      <c r="AB23" s="108"/>
      <c r="AC23" s="195"/>
      <c r="AD23" s="192"/>
      <c r="AE23" s="116"/>
      <c r="AF23" s="166"/>
    </row>
    <row r="24" spans="1:32" ht="15.6" customHeight="1" x14ac:dyDescent="0.15">
      <c r="E24" s="170"/>
      <c r="F24" s="139"/>
      <c r="G24" s="117"/>
      <c r="H24" s="194"/>
      <c r="I24" s="114"/>
      <c r="J24" s="115"/>
      <c r="K24" s="238"/>
      <c r="L24" s="192"/>
      <c r="M24" s="116"/>
      <c r="N24" s="231"/>
      <c r="O24" s="158"/>
      <c r="P24" s="158"/>
      <c r="Q24" s="194"/>
      <c r="R24" s="192"/>
      <c r="S24" s="116"/>
      <c r="T24" s="193"/>
      <c r="U24" s="158"/>
      <c r="V24" s="108"/>
      <c r="W24" s="195"/>
      <c r="X24" s="192"/>
      <c r="Y24" s="116"/>
      <c r="Z24" s="193"/>
      <c r="AA24" s="158"/>
      <c r="AB24" s="108"/>
      <c r="AC24" s="195"/>
      <c r="AD24" s="192"/>
      <c r="AE24" s="116"/>
      <c r="AF24" s="166"/>
    </row>
    <row r="25" spans="1:32" ht="15.6" customHeight="1" x14ac:dyDescent="0.15">
      <c r="E25" s="170"/>
      <c r="F25" s="139"/>
      <c r="G25" s="117"/>
      <c r="H25" s="194"/>
      <c r="I25" s="114"/>
      <c r="J25" s="115"/>
      <c r="K25" s="238"/>
      <c r="L25" s="192"/>
      <c r="M25" s="116"/>
      <c r="N25" s="231"/>
      <c r="O25" s="158"/>
      <c r="P25" s="158"/>
      <c r="Q25" s="194"/>
      <c r="R25" s="192"/>
      <c r="S25" s="116"/>
      <c r="T25" s="193"/>
      <c r="U25" s="158"/>
      <c r="V25" s="108"/>
      <c r="W25" s="195"/>
      <c r="X25" s="192"/>
      <c r="Y25" s="116"/>
      <c r="Z25" s="193"/>
      <c r="AA25" s="158"/>
      <c r="AB25" s="108"/>
      <c r="AC25" s="195"/>
      <c r="AD25" s="192"/>
      <c r="AE25" s="116"/>
      <c r="AF25" s="166"/>
    </row>
    <row r="26" spans="1:32" ht="15.6" customHeight="1" x14ac:dyDescent="0.15">
      <c r="E26" s="170"/>
      <c r="F26" s="139"/>
      <c r="G26" s="117"/>
      <c r="H26" s="194"/>
      <c r="I26" s="114"/>
      <c r="J26" s="115"/>
      <c r="K26" s="238"/>
      <c r="L26" s="192"/>
      <c r="M26" s="116"/>
      <c r="N26" s="231"/>
      <c r="O26" s="158"/>
      <c r="P26" s="158"/>
      <c r="Q26" s="194"/>
      <c r="R26" s="192"/>
      <c r="S26" s="116"/>
      <c r="T26" s="193"/>
      <c r="U26" s="158"/>
      <c r="V26" s="108"/>
      <c r="W26" s="195"/>
      <c r="X26" s="192"/>
      <c r="Y26" s="116"/>
      <c r="Z26" s="193"/>
      <c r="AA26" s="158"/>
      <c r="AB26" s="108"/>
      <c r="AC26" s="195"/>
      <c r="AD26" s="192"/>
      <c r="AE26" s="116"/>
      <c r="AF26" s="166"/>
    </row>
    <row r="27" spans="1:32" ht="15.6" customHeight="1" x14ac:dyDescent="0.15">
      <c r="E27" s="170"/>
      <c r="F27" s="139"/>
      <c r="G27" s="117"/>
      <c r="H27" s="194"/>
      <c r="I27" s="114"/>
      <c r="J27" s="115"/>
      <c r="K27" s="238"/>
      <c r="L27" s="192"/>
      <c r="M27" s="116"/>
      <c r="N27" s="231"/>
      <c r="O27" s="158"/>
      <c r="P27" s="158"/>
      <c r="Q27" s="194"/>
      <c r="R27" s="192"/>
      <c r="S27" s="116"/>
      <c r="T27" s="193"/>
      <c r="U27" s="158"/>
      <c r="V27" s="108"/>
      <c r="W27" s="195"/>
      <c r="X27" s="192"/>
      <c r="Y27" s="116"/>
      <c r="Z27" s="193"/>
      <c r="AA27" s="158"/>
      <c r="AB27" s="108"/>
      <c r="AC27" s="195"/>
      <c r="AD27" s="192"/>
      <c r="AE27" s="116"/>
      <c r="AF27" s="166"/>
    </row>
    <row r="28" spans="1:32" ht="15.6" customHeight="1" x14ac:dyDescent="0.15">
      <c r="E28" s="170"/>
      <c r="F28" s="139"/>
      <c r="G28" s="117"/>
      <c r="H28" s="194"/>
      <c r="I28" s="114"/>
      <c r="J28" s="115"/>
      <c r="K28" s="238"/>
      <c r="L28" s="192"/>
      <c r="M28" s="116"/>
      <c r="N28" s="231"/>
      <c r="O28" s="158"/>
      <c r="P28" s="158"/>
      <c r="Q28" s="194"/>
      <c r="R28" s="192"/>
      <c r="S28" s="116"/>
      <c r="T28" s="193"/>
      <c r="U28" s="158"/>
      <c r="V28" s="108"/>
      <c r="W28" s="195"/>
      <c r="X28" s="192"/>
      <c r="Y28" s="116"/>
      <c r="Z28" s="193"/>
      <c r="AA28" s="158"/>
      <c r="AB28" s="108"/>
      <c r="AC28" s="195"/>
      <c r="AD28" s="192"/>
      <c r="AE28" s="116"/>
      <c r="AF28" s="166"/>
    </row>
    <row r="29" spans="1:32" ht="15.6" customHeight="1" x14ac:dyDescent="0.15">
      <c r="E29" s="170"/>
      <c r="F29" s="139"/>
      <c r="G29" s="117"/>
      <c r="H29" s="194"/>
      <c r="I29" s="114"/>
      <c r="J29" s="115"/>
      <c r="K29" s="238"/>
      <c r="L29" s="192"/>
      <c r="M29" s="116"/>
      <c r="N29" s="231"/>
      <c r="O29" s="158"/>
      <c r="P29" s="158"/>
      <c r="Q29" s="194"/>
      <c r="R29" s="192"/>
      <c r="S29" s="116"/>
      <c r="T29" s="193"/>
      <c r="U29" s="158"/>
      <c r="V29" s="108"/>
      <c r="W29" s="195"/>
      <c r="X29" s="192"/>
      <c r="Y29" s="116"/>
      <c r="Z29" s="193"/>
      <c r="AA29" s="158"/>
      <c r="AB29" s="108"/>
      <c r="AC29" s="195"/>
      <c r="AD29" s="192"/>
      <c r="AE29" s="116"/>
      <c r="AF29" s="166"/>
    </row>
    <row r="30" spans="1:32" ht="15.6" customHeight="1" x14ac:dyDescent="0.15">
      <c r="E30" s="170"/>
      <c r="F30" s="139"/>
      <c r="G30" s="117"/>
      <c r="H30" s="194"/>
      <c r="I30" s="114"/>
      <c r="J30" s="115"/>
      <c r="K30" s="238"/>
      <c r="L30" s="192"/>
      <c r="M30" s="116"/>
      <c r="N30" s="231"/>
      <c r="O30" s="158"/>
      <c r="P30" s="158"/>
      <c r="Q30" s="194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08"/>
      <c r="AC30" s="195"/>
      <c r="AD30" s="192"/>
      <c r="AE30" s="116"/>
      <c r="AF30" s="166"/>
    </row>
    <row r="31" spans="1:32" ht="15.6" customHeight="1" x14ac:dyDescent="0.15">
      <c r="E31" s="170"/>
      <c r="F31" s="139"/>
      <c r="G31" s="117"/>
      <c r="H31" s="454"/>
      <c r="I31" s="114"/>
      <c r="J31" s="115"/>
      <c r="K31" s="238"/>
      <c r="L31" s="192"/>
      <c r="M31" s="116"/>
      <c r="N31" s="231"/>
      <c r="O31" s="158"/>
      <c r="P31" s="158"/>
      <c r="Q31" s="194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08"/>
      <c r="AC31" s="195"/>
      <c r="AD31" s="192"/>
      <c r="AE31" s="116"/>
      <c r="AF31" s="166"/>
    </row>
    <row r="32" spans="1:32" ht="15.6" customHeight="1" x14ac:dyDescent="0.15">
      <c r="E32" s="170"/>
      <c r="F32" s="139"/>
      <c r="G32" s="117"/>
      <c r="H32" s="454"/>
      <c r="I32" s="114"/>
      <c r="J32" s="115"/>
      <c r="K32" s="238"/>
      <c r="L32" s="192"/>
      <c r="M32" s="116"/>
      <c r="N32" s="231"/>
      <c r="O32" s="158"/>
      <c r="P32" s="158"/>
      <c r="Q32" s="194"/>
      <c r="R32" s="192"/>
      <c r="S32" s="116"/>
      <c r="T32" s="193"/>
      <c r="U32" s="158"/>
      <c r="V32" s="108"/>
      <c r="W32" s="195"/>
      <c r="X32" s="192"/>
      <c r="Y32" s="116"/>
      <c r="Z32" s="193"/>
      <c r="AA32" s="158"/>
      <c r="AB32" s="108"/>
      <c r="AC32" s="195"/>
      <c r="AD32" s="192"/>
      <c r="AE32" s="116"/>
      <c r="AF32" s="166"/>
    </row>
    <row r="33" spans="1:32" ht="15.6" customHeight="1" x14ac:dyDescent="0.15">
      <c r="B33" s="213"/>
      <c r="E33" s="159"/>
      <c r="F33" s="142"/>
      <c r="G33" s="143"/>
      <c r="H33" s="455"/>
      <c r="I33" s="144"/>
      <c r="J33" s="145"/>
      <c r="K33" s="239"/>
      <c r="L33" s="240"/>
      <c r="M33" s="146"/>
      <c r="N33" s="241"/>
      <c r="O33" s="242"/>
      <c r="P33" s="143"/>
      <c r="Q33" s="243"/>
      <c r="R33" s="240"/>
      <c r="S33" s="146"/>
      <c r="T33" s="244"/>
      <c r="U33" s="242"/>
      <c r="V33" s="147"/>
      <c r="W33" s="243"/>
      <c r="X33" s="240"/>
      <c r="Y33" s="146"/>
      <c r="Z33" s="244"/>
      <c r="AA33" s="242"/>
      <c r="AB33" s="147"/>
      <c r="AC33" s="243"/>
      <c r="AD33" s="240"/>
      <c r="AE33" s="146"/>
      <c r="AF33" s="166"/>
    </row>
    <row r="34" spans="1:32" s="148" customFormat="1" ht="15.6" customHeight="1" thickBot="1" x14ac:dyDescent="0.2">
      <c r="A34" s="213"/>
      <c r="B34" s="214"/>
      <c r="C34" s="213"/>
      <c r="E34" s="149"/>
      <c r="F34" s="498" t="s">
        <v>420</v>
      </c>
      <c r="G34" s="150"/>
      <c r="H34" s="268">
        <f>SUM(H5:H33)</f>
        <v>22100</v>
      </c>
      <c r="I34" s="151"/>
      <c r="J34" s="152">
        <f>SUM(J5:J33)</f>
        <v>0</v>
      </c>
      <c r="K34" s="245"/>
      <c r="L34" s="198"/>
      <c r="M34" s="153">
        <f>SUM(M5:M33)</f>
        <v>0</v>
      </c>
      <c r="N34" s="232"/>
      <c r="O34" s="196" t="str">
        <f>CONCATENATE(FIXED(COUNTA(B5:B32),0,0),"　店")</f>
        <v>4　店</v>
      </c>
      <c r="P34" s="154"/>
      <c r="Q34" s="199">
        <f>SUM(Q5:Q33)</f>
        <v>2300</v>
      </c>
      <c r="R34" s="197"/>
      <c r="S34" s="155">
        <f>SUM(S5:S33)</f>
        <v>0</v>
      </c>
      <c r="T34" s="233"/>
      <c r="U34" s="511" t="s">
        <v>409</v>
      </c>
      <c r="V34" s="154"/>
      <c r="W34" s="199">
        <f>SUM(W5:W33)</f>
        <v>500</v>
      </c>
      <c r="X34" s="197"/>
      <c r="Y34" s="155">
        <f>SUM(Y5:Y33)</f>
        <v>0</v>
      </c>
      <c r="Z34" s="233"/>
      <c r="AA34" s="196" t="str">
        <f>CONCATENATE(FIXED(COUNTA(D5:D33),0,0),"　店")</f>
        <v>5　店</v>
      </c>
      <c r="AB34" s="154"/>
      <c r="AC34" s="199">
        <f>SUM(AC5:AC33)</f>
        <v>2350</v>
      </c>
      <c r="AD34" s="197"/>
      <c r="AE34" s="155">
        <f>SUM(AE5:AE33)</f>
        <v>0</v>
      </c>
      <c r="AF34" s="167"/>
    </row>
    <row r="35" spans="1:32" s="160" customFormat="1" x14ac:dyDescent="0.15">
      <c r="A35" s="214"/>
      <c r="B35" s="185"/>
      <c r="C35" s="214"/>
      <c r="F35" s="161"/>
      <c r="G35" s="162"/>
      <c r="H35" s="161"/>
      <c r="K35" s="163"/>
      <c r="N35" s="180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AA20" sqref="AA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 topLeftCell="A4">
      <selection activeCell="A6" sqref="A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hiddenColumns="1" topLeftCell="B1">
      <selection activeCell="Y5" sqref="Y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T4:X4"/>
    <mergeCell ref="Z4:AD4"/>
    <mergeCell ref="E4:I4"/>
    <mergeCell ref="K4:L4"/>
    <mergeCell ref="N4:R4"/>
    <mergeCell ref="AA1:AE1"/>
    <mergeCell ref="AA2:AC2"/>
    <mergeCell ref="F3:H3"/>
    <mergeCell ref="G1:L2"/>
    <mergeCell ref="O1:W1"/>
    <mergeCell ref="O2:W2"/>
  </mergeCells>
  <phoneticPr fontId="2"/>
  <conditionalFormatting sqref="G5:G21">
    <cfRule type="cellIs" dxfId="15" priority="1" operator="notEqual">
      <formula>#REF!</formula>
    </cfRule>
  </conditionalFormatting>
  <dataValidations count="4">
    <dataValidation type="whole" operator="lessThanOrEqual" allowBlank="1" showInputMessage="1" showErrorMessage="1" sqref="J5:J21 M5:M21 S5:S21 AE5:AE21" xr:uid="{00000000-0002-0000-0200-000000000000}">
      <formula1>H5</formula1>
    </dataValidation>
    <dataValidation type="whole" operator="lessThanOrEqual" showInputMessage="1" showErrorMessage="1" sqref="AG3:IV65536" xr:uid="{00000000-0002-0000-0200-000001000000}">
      <formula1>AE3</formula1>
    </dataValidation>
    <dataValidation type="whole" operator="lessThanOrEqual" allowBlank="1" showInputMessage="1" showErrorMessage="1" sqref="Y5:Y21" xr:uid="{00000000-0002-0000-0200-000002000000}">
      <formula1>#REF!</formula1>
    </dataValidation>
    <dataValidation operator="lessThanOrEqual" showInputMessage="1" showErrorMessage="1" sqref="AG1:IV2" xr:uid="{00000000-0002-0000-02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8:N8 I11:AC12 I9:Q9 T9:Z9 R8:V8 I15:AC16 I13:T13 V13:AC13 R7:S7 Z7 I10:V10 X10:AC10 I14:AB14 I5:N5 I6 I7 R5 R6:T6 X5:Z5 X6:Z6 K6:N6 T5 I19:X19 I18 Z18:AC18 K7:N7 K18:X18 I17:V17 X17:AC17 X8:Z8 Z19:AC19" unlockedFormula="1"/>
  </ignoredError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11.75" style="118" hidden="1" customWidth="1"/>
    <col min="4" max="4" width="11.625" style="118" hidden="1" customWidth="1"/>
    <col min="5" max="5" width="1.875" style="118" customWidth="1"/>
    <col min="6" max="6" width="10.5" style="164" customWidth="1"/>
    <col min="7" max="7" width="2.125" style="165" customWidth="1"/>
    <col min="8" max="8" width="7.6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7.875" style="118" hidden="1" customWidth="1"/>
    <col min="14" max="14" width="0.875" style="118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1.37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0.37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6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2"/>
      <c r="H1" s="562"/>
      <c r="I1" s="562"/>
      <c r="J1" s="562"/>
      <c r="K1" s="562"/>
      <c r="L1" s="563"/>
      <c r="M1" s="121" t="s">
        <v>1</v>
      </c>
      <c r="N1" s="465"/>
      <c r="O1" s="566" t="s">
        <v>81</v>
      </c>
      <c r="P1" s="566"/>
      <c r="Q1" s="566"/>
      <c r="R1" s="566"/>
      <c r="S1" s="566"/>
      <c r="T1" s="566"/>
      <c r="U1" s="566"/>
      <c r="V1" s="566"/>
      <c r="W1" s="567"/>
      <c r="X1" s="121" t="s">
        <v>2</v>
      </c>
      <c r="Y1" s="122"/>
      <c r="Z1" s="122"/>
      <c r="AA1" s="558"/>
      <c r="AB1" s="558"/>
      <c r="AC1" s="558"/>
      <c r="AD1" s="558"/>
      <c r="AE1" s="559"/>
      <c r="AF1" s="123" t="s">
        <v>3</v>
      </c>
    </row>
    <row r="2" spans="1:32" ht="30" customHeight="1" x14ac:dyDescent="0.2">
      <c r="E2" s="124"/>
      <c r="F2" s="125"/>
      <c r="G2" s="564"/>
      <c r="H2" s="564"/>
      <c r="I2" s="564"/>
      <c r="J2" s="564"/>
      <c r="K2" s="564"/>
      <c r="L2" s="565"/>
      <c r="M2" s="121" t="s">
        <v>4</v>
      </c>
      <c r="N2" s="465"/>
      <c r="O2" s="566" t="s">
        <v>82</v>
      </c>
      <c r="P2" s="566"/>
      <c r="Q2" s="566"/>
      <c r="R2" s="566"/>
      <c r="S2" s="566"/>
      <c r="T2" s="566"/>
      <c r="U2" s="566"/>
      <c r="V2" s="566"/>
      <c r="W2" s="567"/>
      <c r="X2" s="121" t="s">
        <v>5</v>
      </c>
      <c r="Y2" s="122"/>
      <c r="Z2" s="122"/>
      <c r="AA2" s="560">
        <f>SUM(J33,M33,S33,Y33,AE33)</f>
        <v>0</v>
      </c>
      <c r="AB2" s="560"/>
      <c r="AC2" s="560"/>
      <c r="AD2" s="122"/>
      <c r="AE2" s="126" t="s">
        <v>6</v>
      </c>
      <c r="AF2" s="127"/>
    </row>
    <row r="3" spans="1:32" ht="24.95" customHeight="1" thickBot="1" x14ac:dyDescent="0.2">
      <c r="F3" s="561" t="s">
        <v>46</v>
      </c>
      <c r="G3" s="561"/>
      <c r="H3" s="561"/>
      <c r="I3" s="227"/>
      <c r="J3" s="227"/>
      <c r="K3" s="128" t="s">
        <v>7</v>
      </c>
      <c r="L3" s="129"/>
      <c r="N3" s="129"/>
      <c r="O3" s="130">
        <f>H33+Q33+W33+AC33</f>
        <v>27150</v>
      </c>
      <c r="Q3" s="131" t="s">
        <v>6</v>
      </c>
    </row>
    <row r="4" spans="1:32" ht="15.6" customHeight="1" x14ac:dyDescent="0.15">
      <c r="E4" s="571" t="s">
        <v>8</v>
      </c>
      <c r="F4" s="572"/>
      <c r="G4" s="572"/>
      <c r="H4" s="572"/>
      <c r="I4" s="573"/>
      <c r="J4" s="56" t="s">
        <v>9</v>
      </c>
      <c r="K4" s="574" t="s">
        <v>10</v>
      </c>
      <c r="L4" s="570"/>
      <c r="M4" s="200" t="s">
        <v>9</v>
      </c>
      <c r="N4" s="568" t="s">
        <v>11</v>
      </c>
      <c r="O4" s="569"/>
      <c r="P4" s="569"/>
      <c r="Q4" s="569"/>
      <c r="R4" s="570"/>
      <c r="S4" s="200"/>
      <c r="T4" s="568" t="s">
        <v>12</v>
      </c>
      <c r="U4" s="569"/>
      <c r="V4" s="569"/>
      <c r="W4" s="569"/>
      <c r="X4" s="570"/>
      <c r="Y4" s="200" t="s">
        <v>9</v>
      </c>
      <c r="Z4" s="568" t="s">
        <v>13</v>
      </c>
      <c r="AA4" s="569"/>
      <c r="AB4" s="569"/>
      <c r="AC4" s="569"/>
      <c r="AD4" s="570"/>
      <c r="AE4" s="200" t="s">
        <v>9</v>
      </c>
      <c r="AF4" s="234" t="s">
        <v>40</v>
      </c>
    </row>
    <row r="5" spans="1:32" ht="15.6" customHeight="1" x14ac:dyDescent="0.15">
      <c r="A5" s="185">
        <v>230150110102</v>
      </c>
      <c r="B5" s="229">
        <v>230150210203</v>
      </c>
      <c r="C5" s="185"/>
      <c r="D5" s="132">
        <v>230150410501</v>
      </c>
      <c r="E5" s="246"/>
      <c r="F5" s="247" t="s">
        <v>159</v>
      </c>
      <c r="G5" s="504" t="s">
        <v>407</v>
      </c>
      <c r="H5" s="202">
        <v>1850</v>
      </c>
      <c r="I5" s="249"/>
      <c r="J5" s="250"/>
      <c r="K5" s="251"/>
      <c r="L5" s="206"/>
      <c r="M5" s="207"/>
      <c r="N5" s="252"/>
      <c r="O5" s="201" t="s">
        <v>362</v>
      </c>
      <c r="P5" s="183" t="s">
        <v>103</v>
      </c>
      <c r="Q5" s="205">
        <v>250</v>
      </c>
      <c r="R5" s="206"/>
      <c r="S5" s="207"/>
      <c r="T5" s="208"/>
      <c r="U5" s="201"/>
      <c r="V5" s="177"/>
      <c r="W5" s="203"/>
      <c r="X5" s="206"/>
      <c r="Y5" s="207"/>
      <c r="Z5" s="208">
        <v>230110402501</v>
      </c>
      <c r="AA5" s="204" t="s">
        <v>168</v>
      </c>
      <c r="AB5" s="253" t="s">
        <v>103</v>
      </c>
      <c r="AC5" s="205">
        <v>300</v>
      </c>
      <c r="AD5" s="206"/>
      <c r="AE5" s="207"/>
      <c r="AF5" s="254" t="s">
        <v>97</v>
      </c>
    </row>
    <row r="6" spans="1:32" ht="15.6" customHeight="1" x14ac:dyDescent="0.15">
      <c r="A6" s="185">
        <v>230150110103</v>
      </c>
      <c r="B6" s="229">
        <v>230150210205</v>
      </c>
      <c r="C6" s="185"/>
      <c r="D6" s="132">
        <v>230150410502</v>
      </c>
      <c r="E6" s="255"/>
      <c r="F6" s="247" t="s">
        <v>160</v>
      </c>
      <c r="G6" s="505" t="s">
        <v>355</v>
      </c>
      <c r="H6" s="202">
        <v>650</v>
      </c>
      <c r="I6" s="256"/>
      <c r="J6" s="257"/>
      <c r="K6" s="251"/>
      <c r="L6" s="210"/>
      <c r="M6" s="211"/>
      <c r="N6" s="251">
        <v>230150210203</v>
      </c>
      <c r="O6" s="201" t="s">
        <v>363</v>
      </c>
      <c r="P6" s="184" t="s">
        <v>103</v>
      </c>
      <c r="Q6" s="202">
        <v>850</v>
      </c>
      <c r="R6" s="210"/>
      <c r="S6" s="211"/>
      <c r="T6" s="212"/>
      <c r="U6" s="201"/>
      <c r="V6" s="177"/>
      <c r="W6" s="203"/>
      <c r="X6" s="210"/>
      <c r="Y6" s="211"/>
      <c r="Z6" s="212">
        <v>230150410501</v>
      </c>
      <c r="AA6" s="201" t="s">
        <v>105</v>
      </c>
      <c r="AB6" s="258" t="s">
        <v>103</v>
      </c>
      <c r="AC6" s="203">
        <v>600</v>
      </c>
      <c r="AD6" s="210"/>
      <c r="AE6" s="211"/>
      <c r="AF6" s="262" t="s">
        <v>473</v>
      </c>
    </row>
    <row r="7" spans="1:32" ht="15.6" customHeight="1" x14ac:dyDescent="0.15">
      <c r="A7" s="185">
        <v>230150110104</v>
      </c>
      <c r="B7" s="228">
        <v>230150210206</v>
      </c>
      <c r="C7" s="185"/>
      <c r="D7" s="132">
        <v>230150410503</v>
      </c>
      <c r="E7" s="260"/>
      <c r="F7" s="247" t="s">
        <v>161</v>
      </c>
      <c r="G7" s="505" t="s">
        <v>397</v>
      </c>
      <c r="H7" s="202">
        <v>1150</v>
      </c>
      <c r="I7" s="256"/>
      <c r="J7" s="257"/>
      <c r="K7" s="251"/>
      <c r="L7" s="210"/>
      <c r="M7" s="211"/>
      <c r="N7" s="251">
        <v>230150210203</v>
      </c>
      <c r="O7" s="201" t="s">
        <v>364</v>
      </c>
      <c r="P7" s="184" t="s">
        <v>103</v>
      </c>
      <c r="Q7" s="203">
        <v>900</v>
      </c>
      <c r="R7" s="210"/>
      <c r="S7" s="211"/>
      <c r="T7" s="212"/>
      <c r="U7" s="201"/>
      <c r="V7" s="177"/>
      <c r="W7" s="203"/>
      <c r="X7" s="210"/>
      <c r="Y7" s="211"/>
      <c r="Z7" s="212">
        <v>230150410501</v>
      </c>
      <c r="AA7" s="201" t="s">
        <v>106</v>
      </c>
      <c r="AB7" s="258" t="s">
        <v>103</v>
      </c>
      <c r="AC7" s="203">
        <v>200</v>
      </c>
      <c r="AD7" s="210"/>
      <c r="AE7" s="211"/>
      <c r="AF7" s="259" t="s">
        <v>98</v>
      </c>
    </row>
    <row r="8" spans="1:32" ht="15.6" customHeight="1" x14ac:dyDescent="0.15">
      <c r="A8" s="185">
        <v>230150110105</v>
      </c>
      <c r="B8" s="229">
        <v>230150210210</v>
      </c>
      <c r="C8" s="185"/>
      <c r="D8" s="132">
        <v>230150410504</v>
      </c>
      <c r="E8" s="260"/>
      <c r="F8" s="247" t="s">
        <v>104</v>
      </c>
      <c r="G8" s="505" t="s">
        <v>397</v>
      </c>
      <c r="H8" s="202">
        <v>2250</v>
      </c>
      <c r="I8" s="256"/>
      <c r="J8" s="257"/>
      <c r="K8" s="251"/>
      <c r="L8" s="210"/>
      <c r="M8" s="211"/>
      <c r="N8" s="251">
        <v>230150210203</v>
      </c>
      <c r="O8" s="201" t="s">
        <v>365</v>
      </c>
      <c r="P8" s="184" t="s">
        <v>103</v>
      </c>
      <c r="Q8" s="203">
        <v>100</v>
      </c>
      <c r="R8" s="210"/>
      <c r="S8" s="211"/>
      <c r="T8" s="212"/>
      <c r="U8" s="201"/>
      <c r="V8" s="177"/>
      <c r="W8" s="203"/>
      <c r="X8" s="210"/>
      <c r="Y8" s="211"/>
      <c r="Z8" s="212">
        <v>230150410501</v>
      </c>
      <c r="AA8" s="201" t="s">
        <v>107</v>
      </c>
      <c r="AB8" s="258" t="s">
        <v>103</v>
      </c>
      <c r="AC8" s="203">
        <v>200</v>
      </c>
      <c r="AD8" s="210"/>
      <c r="AE8" s="211"/>
      <c r="AF8" s="259"/>
    </row>
    <row r="9" spans="1:32" ht="15.6" customHeight="1" x14ac:dyDescent="0.15">
      <c r="A9" s="185">
        <v>230150110106</v>
      </c>
      <c r="B9" s="185"/>
      <c r="C9" s="185"/>
      <c r="D9" s="132">
        <v>230150410505</v>
      </c>
      <c r="E9" s="260"/>
      <c r="F9" s="247" t="s">
        <v>162</v>
      </c>
      <c r="G9" s="505" t="s">
        <v>397</v>
      </c>
      <c r="H9" s="202">
        <v>1900</v>
      </c>
      <c r="I9" s="256"/>
      <c r="J9" s="257"/>
      <c r="K9" s="251"/>
      <c r="L9" s="210"/>
      <c r="M9" s="211"/>
      <c r="N9" s="251">
        <v>230150210203</v>
      </c>
      <c r="O9" s="201"/>
      <c r="P9" s="184"/>
      <c r="Q9" s="203"/>
      <c r="R9" s="210"/>
      <c r="S9" s="211"/>
      <c r="T9" s="212"/>
      <c r="U9" s="201"/>
      <c r="V9" s="177"/>
      <c r="W9" s="203"/>
      <c r="X9" s="210"/>
      <c r="Y9" s="211"/>
      <c r="Z9" s="212">
        <v>230150410501</v>
      </c>
      <c r="AA9" s="201" t="s">
        <v>108</v>
      </c>
      <c r="AB9" s="258" t="s">
        <v>103</v>
      </c>
      <c r="AC9" s="203">
        <v>650</v>
      </c>
      <c r="AD9" s="210"/>
      <c r="AE9" s="211"/>
      <c r="AF9" s="261"/>
    </row>
    <row r="10" spans="1:32" ht="15.6" customHeight="1" x14ac:dyDescent="0.15">
      <c r="A10" s="185">
        <v>230150110107</v>
      </c>
      <c r="B10" s="185"/>
      <c r="C10" s="185"/>
      <c r="D10" s="132"/>
      <c r="E10" s="260"/>
      <c r="F10" s="247" t="s">
        <v>401</v>
      </c>
      <c r="G10" s="505" t="s">
        <v>397</v>
      </c>
      <c r="H10" s="202">
        <v>1700</v>
      </c>
      <c r="I10" s="256"/>
      <c r="J10" s="257"/>
      <c r="K10" s="251"/>
      <c r="L10" s="210"/>
      <c r="M10" s="211"/>
      <c r="N10" s="251">
        <v>230150210203</v>
      </c>
      <c r="O10" s="201"/>
      <c r="P10" s="184"/>
      <c r="Q10" s="203"/>
      <c r="R10" s="210"/>
      <c r="S10" s="211"/>
      <c r="T10" s="212"/>
      <c r="U10" s="201"/>
      <c r="V10" s="177"/>
      <c r="W10" s="203"/>
      <c r="X10" s="210"/>
      <c r="Y10" s="211"/>
      <c r="Z10" s="212">
        <v>230150410501</v>
      </c>
      <c r="AA10" s="201"/>
      <c r="AB10" s="258"/>
      <c r="AC10" s="203"/>
      <c r="AD10" s="210"/>
      <c r="AE10" s="211"/>
      <c r="AF10" s="262"/>
    </row>
    <row r="11" spans="1:32" ht="15.6" customHeight="1" x14ac:dyDescent="0.15">
      <c r="A11" s="185">
        <v>230150110108</v>
      </c>
      <c r="B11" s="185"/>
      <c r="C11" s="185"/>
      <c r="D11" s="132"/>
      <c r="E11" s="255"/>
      <c r="F11" s="247" t="s">
        <v>163</v>
      </c>
      <c r="G11" s="505" t="s">
        <v>402</v>
      </c>
      <c r="H11" s="202">
        <v>1050</v>
      </c>
      <c r="I11" s="256"/>
      <c r="J11" s="257"/>
      <c r="K11" s="251"/>
      <c r="L11" s="210"/>
      <c r="M11" s="211"/>
      <c r="N11" s="251">
        <v>230150210203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>
        <v>230150410501</v>
      </c>
      <c r="AA11" s="201"/>
      <c r="AB11" s="258"/>
      <c r="AC11" s="203"/>
      <c r="AD11" s="210"/>
      <c r="AE11" s="211"/>
      <c r="AF11" s="261"/>
    </row>
    <row r="12" spans="1:32" ht="15.6" customHeight="1" x14ac:dyDescent="0.15">
      <c r="A12" s="509">
        <v>230150110109</v>
      </c>
      <c r="B12" s="509"/>
      <c r="C12" s="509"/>
      <c r="D12" s="510"/>
      <c r="E12" s="400" t="s">
        <v>350</v>
      </c>
      <c r="F12" s="247" t="s">
        <v>164</v>
      </c>
      <c r="G12" s="505" t="s">
        <v>402</v>
      </c>
      <c r="H12" s="202">
        <v>1850</v>
      </c>
      <c r="I12" s="256"/>
      <c r="J12" s="257"/>
      <c r="K12" s="251"/>
      <c r="L12" s="210"/>
      <c r="M12" s="211"/>
      <c r="N12" s="251">
        <v>230150210203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>
        <v>230150410501</v>
      </c>
      <c r="AA12" s="201"/>
      <c r="AB12" s="258"/>
      <c r="AC12" s="203"/>
      <c r="AD12" s="210"/>
      <c r="AE12" s="211"/>
      <c r="AF12" s="262"/>
    </row>
    <row r="13" spans="1:32" ht="15.6" customHeight="1" x14ac:dyDescent="0.15">
      <c r="A13" s="509">
        <v>230150110110</v>
      </c>
      <c r="B13" s="509"/>
      <c r="C13" s="509"/>
      <c r="D13" s="510"/>
      <c r="E13" s="400" t="s">
        <v>348</v>
      </c>
      <c r="F13" s="247" t="s">
        <v>165</v>
      </c>
      <c r="G13" s="505" t="s">
        <v>403</v>
      </c>
      <c r="H13" s="202">
        <v>1750</v>
      </c>
      <c r="I13" s="256"/>
      <c r="J13" s="257"/>
      <c r="K13" s="251"/>
      <c r="L13" s="210"/>
      <c r="M13" s="211"/>
      <c r="N13" s="251">
        <v>230150210203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>
        <v>230150410501</v>
      </c>
      <c r="AA13" s="201"/>
      <c r="AB13" s="258"/>
      <c r="AC13" s="203"/>
      <c r="AD13" s="210"/>
      <c r="AE13" s="211"/>
      <c r="AF13" s="261"/>
    </row>
    <row r="14" spans="1:32" x14ac:dyDescent="0.15">
      <c r="A14" s="509">
        <v>230150110111</v>
      </c>
      <c r="B14" s="509"/>
      <c r="C14" s="509"/>
      <c r="D14" s="510"/>
      <c r="E14" s="400"/>
      <c r="F14" s="247" t="s">
        <v>166</v>
      </c>
      <c r="G14" s="177" t="s">
        <v>402</v>
      </c>
      <c r="H14" s="202">
        <v>2100</v>
      </c>
      <c r="I14" s="256"/>
      <c r="J14" s="257"/>
      <c r="K14" s="251"/>
      <c r="L14" s="210"/>
      <c r="M14" s="211"/>
      <c r="N14" s="251">
        <v>230150210203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>
        <v>230150410501</v>
      </c>
      <c r="AA14" s="201"/>
      <c r="AB14" s="258"/>
      <c r="AC14" s="203"/>
      <c r="AD14" s="210"/>
      <c r="AE14" s="211"/>
      <c r="AF14" s="261"/>
    </row>
    <row r="15" spans="1:32" ht="15.6" customHeight="1" x14ac:dyDescent="0.15">
      <c r="A15" s="509">
        <v>230150110113</v>
      </c>
      <c r="B15" s="509"/>
      <c r="C15" s="509"/>
      <c r="D15" s="510"/>
      <c r="E15" s="400"/>
      <c r="F15" s="247" t="s">
        <v>167</v>
      </c>
      <c r="G15" s="505" t="s">
        <v>402</v>
      </c>
      <c r="H15" s="202">
        <v>1700</v>
      </c>
      <c r="I15" s="256"/>
      <c r="J15" s="257"/>
      <c r="K15" s="251"/>
      <c r="L15" s="210"/>
      <c r="M15" s="211"/>
      <c r="N15" s="251">
        <v>230150210203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>
        <v>230150410501</v>
      </c>
      <c r="AA15" s="201"/>
      <c r="AB15" s="258"/>
      <c r="AC15" s="203"/>
      <c r="AD15" s="210"/>
      <c r="AE15" s="211"/>
      <c r="AF15" s="262" t="s">
        <v>386</v>
      </c>
    </row>
    <row r="16" spans="1:32" ht="15.6" customHeight="1" x14ac:dyDescent="0.15">
      <c r="A16" s="509">
        <v>230150110114</v>
      </c>
      <c r="B16" s="509"/>
      <c r="C16" s="509"/>
      <c r="D16" s="510"/>
      <c r="E16" s="400"/>
      <c r="F16" s="247" t="s">
        <v>168</v>
      </c>
      <c r="G16" s="505" t="s">
        <v>402</v>
      </c>
      <c r="H16" s="202">
        <v>1200</v>
      </c>
      <c r="I16" s="256"/>
      <c r="J16" s="257"/>
      <c r="K16" s="251"/>
      <c r="L16" s="210"/>
      <c r="M16" s="211"/>
      <c r="N16" s="251">
        <v>230150210203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>
        <v>230150410501</v>
      </c>
      <c r="AA16" s="201"/>
      <c r="AB16" s="258"/>
      <c r="AC16" s="203"/>
      <c r="AD16" s="210"/>
      <c r="AE16" s="211"/>
      <c r="AF16" s="263" t="s">
        <v>474</v>
      </c>
    </row>
    <row r="17" spans="1:32" ht="15.6" customHeight="1" x14ac:dyDescent="0.15">
      <c r="A17" s="509">
        <v>230150110115</v>
      </c>
      <c r="B17" s="509"/>
      <c r="C17" s="509"/>
      <c r="D17" s="510"/>
      <c r="E17" s="400"/>
      <c r="F17" s="247" t="s">
        <v>169</v>
      </c>
      <c r="G17" s="505" t="s">
        <v>402</v>
      </c>
      <c r="H17" s="202">
        <v>1700</v>
      </c>
      <c r="I17" s="256"/>
      <c r="J17" s="257"/>
      <c r="K17" s="251"/>
      <c r="L17" s="210"/>
      <c r="M17" s="211"/>
      <c r="N17" s="251">
        <v>230150210203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>
        <v>230150410501</v>
      </c>
      <c r="AA17" s="201"/>
      <c r="AB17" s="258"/>
      <c r="AC17" s="203"/>
      <c r="AD17" s="210"/>
      <c r="AE17" s="211"/>
      <c r="AF17" s="259"/>
    </row>
    <row r="18" spans="1:32" ht="15.6" customHeight="1" x14ac:dyDescent="0.15">
      <c r="A18" s="509">
        <v>230150110120</v>
      </c>
      <c r="B18" s="509"/>
      <c r="C18" s="509"/>
      <c r="D18" s="510"/>
      <c r="E18" s="400" t="s">
        <v>351</v>
      </c>
      <c r="F18" s="247" t="s">
        <v>170</v>
      </c>
      <c r="G18" s="505" t="s">
        <v>117</v>
      </c>
      <c r="H18" s="202">
        <v>2250</v>
      </c>
      <c r="I18" s="256"/>
      <c r="J18" s="257"/>
      <c r="K18" s="251"/>
      <c r="L18" s="210"/>
      <c r="M18" s="211"/>
      <c r="N18" s="251">
        <v>230150210203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>
        <v>230150410501</v>
      </c>
      <c r="AA18" s="201"/>
      <c r="AB18" s="258"/>
      <c r="AC18" s="203"/>
      <c r="AD18" s="210"/>
      <c r="AE18" s="211"/>
      <c r="AF18" s="263" t="s">
        <v>385</v>
      </c>
    </row>
    <row r="19" spans="1:32" ht="15.6" customHeight="1" x14ac:dyDescent="0.15">
      <c r="A19" s="185">
        <v>230150110121</v>
      </c>
      <c r="B19" s="185"/>
      <c r="C19" s="185"/>
      <c r="D19" s="132"/>
      <c r="E19" s="260"/>
      <c r="F19" s="247"/>
      <c r="G19" s="177"/>
      <c r="H19" s="202"/>
      <c r="I19" s="256"/>
      <c r="J19" s="257"/>
      <c r="K19" s="251"/>
      <c r="L19" s="210"/>
      <c r="M19" s="211"/>
      <c r="N19" s="251">
        <v>230150210203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>
        <v>230150410501</v>
      </c>
      <c r="AA19" s="201"/>
      <c r="AB19" s="258"/>
      <c r="AC19" s="203"/>
      <c r="AD19" s="210"/>
      <c r="AE19" s="211"/>
      <c r="AF19" s="263"/>
    </row>
    <row r="20" spans="1:32" ht="15.6" customHeight="1" x14ac:dyDescent="0.15">
      <c r="A20" s="185">
        <v>230150110122</v>
      </c>
      <c r="B20" s="185"/>
      <c r="C20" s="185"/>
      <c r="D20" s="132"/>
      <c r="H20" s="202"/>
      <c r="I20" s="256"/>
      <c r="J20" s="257"/>
      <c r="K20" s="251"/>
      <c r="L20" s="210"/>
      <c r="M20" s="211"/>
      <c r="N20" s="251">
        <v>230150210203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>
        <v>230150410501</v>
      </c>
      <c r="AA20" s="201"/>
      <c r="AB20" s="258"/>
      <c r="AC20" s="203"/>
      <c r="AD20" s="210"/>
      <c r="AE20" s="211"/>
      <c r="AF20" s="263"/>
    </row>
    <row r="21" spans="1:32" ht="15.6" customHeight="1" x14ac:dyDescent="0.15">
      <c r="A21" s="185">
        <v>230150110123</v>
      </c>
      <c r="B21" s="185"/>
      <c r="C21" s="185"/>
      <c r="D21" s="132"/>
      <c r="E21" s="260"/>
      <c r="F21" s="247"/>
      <c r="G21" s="177"/>
      <c r="H21" s="202"/>
      <c r="I21" s="256"/>
      <c r="J21" s="257"/>
      <c r="K21" s="251"/>
      <c r="L21" s="210"/>
      <c r="M21" s="211"/>
      <c r="N21" s="251">
        <v>230150210203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>
        <v>230150410501</v>
      </c>
      <c r="AA21" s="201"/>
      <c r="AB21" s="258"/>
      <c r="AC21" s="203"/>
      <c r="AD21" s="210"/>
      <c r="AE21" s="211"/>
      <c r="AF21" s="261"/>
    </row>
    <row r="22" spans="1:32" ht="15.6" customHeight="1" x14ac:dyDescent="0.15">
      <c r="A22" s="185">
        <v>230150110124</v>
      </c>
      <c r="B22" s="185"/>
      <c r="C22" s="185"/>
      <c r="D22" s="132"/>
      <c r="E22" s="255"/>
      <c r="F22" s="247"/>
      <c r="G22" s="177"/>
      <c r="H22" s="202"/>
      <c r="I22" s="256"/>
      <c r="J22" s="257"/>
      <c r="K22" s="251"/>
      <c r="L22" s="210"/>
      <c r="M22" s="211"/>
      <c r="N22" s="251">
        <v>230150210203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>
        <v>230150410501</v>
      </c>
      <c r="AA22" s="201"/>
      <c r="AB22" s="258"/>
      <c r="AC22" s="203"/>
      <c r="AD22" s="210"/>
      <c r="AE22" s="211"/>
      <c r="AF22" s="263"/>
    </row>
    <row r="23" spans="1:32" ht="15.6" customHeight="1" x14ac:dyDescent="0.15">
      <c r="A23" s="185">
        <v>230150110125</v>
      </c>
      <c r="B23" s="185"/>
      <c r="C23" s="185"/>
      <c r="D23" s="132"/>
      <c r="E23" s="255"/>
      <c r="F23" s="247"/>
      <c r="G23" s="177"/>
      <c r="H23" s="202"/>
      <c r="I23" s="256"/>
      <c r="J23" s="257"/>
      <c r="K23" s="251"/>
      <c r="L23" s="210"/>
      <c r="M23" s="211"/>
      <c r="N23" s="251">
        <v>230150210203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>
        <v>230150410501</v>
      </c>
      <c r="AA23" s="201"/>
      <c r="AB23" s="258"/>
      <c r="AC23" s="203"/>
      <c r="AD23" s="210"/>
      <c r="AE23" s="211"/>
      <c r="AF23" s="259"/>
    </row>
    <row r="24" spans="1:32" ht="15.6" customHeight="1" x14ac:dyDescent="0.15">
      <c r="A24" s="185">
        <v>230150110126</v>
      </c>
      <c r="B24" s="185"/>
      <c r="C24" s="185"/>
      <c r="D24" s="132"/>
      <c r="E24" s="255"/>
      <c r="F24" s="247"/>
      <c r="G24" s="177"/>
      <c r="H24" s="202"/>
      <c r="I24" s="256"/>
      <c r="J24" s="257"/>
      <c r="K24" s="251"/>
      <c r="L24" s="210"/>
      <c r="M24" s="211"/>
      <c r="N24" s="251">
        <v>230150210203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>
        <v>230150410501</v>
      </c>
      <c r="AA24" s="201"/>
      <c r="AB24" s="258"/>
      <c r="AC24" s="203"/>
      <c r="AD24" s="210"/>
      <c r="AE24" s="211"/>
      <c r="AF24" s="259"/>
    </row>
    <row r="25" spans="1:32" ht="15.6" customHeight="1" x14ac:dyDescent="0.15">
      <c r="A25" s="185">
        <v>230150110127</v>
      </c>
      <c r="B25" s="185"/>
      <c r="C25" s="185"/>
      <c r="D25" s="132"/>
      <c r="E25" s="255"/>
      <c r="F25" s="247"/>
      <c r="G25" s="177"/>
      <c r="H25" s="202"/>
      <c r="I25" s="256"/>
      <c r="J25" s="257"/>
      <c r="K25" s="251"/>
      <c r="L25" s="210"/>
      <c r="M25" s="211"/>
      <c r="N25" s="251">
        <v>230150210203</v>
      </c>
      <c r="O25" s="201"/>
      <c r="P25" s="184"/>
      <c r="Q25" s="203"/>
      <c r="R25" s="210"/>
      <c r="S25" s="211"/>
      <c r="T25" s="212"/>
      <c r="U25" s="264"/>
      <c r="V25" s="177"/>
      <c r="W25" s="203"/>
      <c r="X25" s="210"/>
      <c r="Y25" s="211"/>
      <c r="Z25" s="212">
        <v>230150410501</v>
      </c>
      <c r="AA25" s="201"/>
      <c r="AB25" s="258"/>
      <c r="AC25" s="203"/>
      <c r="AD25" s="210"/>
      <c r="AE25" s="211"/>
      <c r="AF25" s="263"/>
    </row>
    <row r="26" spans="1:32" ht="15.6" customHeight="1" x14ac:dyDescent="0.15">
      <c r="D26" s="132"/>
      <c r="E26" s="260"/>
      <c r="F26" s="247"/>
      <c r="G26" s="177"/>
      <c r="H26" s="202"/>
      <c r="I26" s="256"/>
      <c r="J26" s="257"/>
      <c r="K26" s="251"/>
      <c r="L26" s="210"/>
      <c r="M26" s="211"/>
      <c r="N26" s="251"/>
      <c r="O26" s="201"/>
      <c r="P26" s="184"/>
      <c r="Q26" s="203"/>
      <c r="R26" s="210"/>
      <c r="S26" s="211"/>
      <c r="T26" s="212"/>
      <c r="U26" s="264"/>
      <c r="V26" s="177"/>
      <c r="W26" s="203"/>
      <c r="X26" s="210"/>
      <c r="Y26" s="211"/>
      <c r="Z26" s="212"/>
      <c r="AA26" s="201"/>
      <c r="AB26" s="258"/>
      <c r="AC26" s="203"/>
      <c r="AD26" s="210"/>
      <c r="AE26" s="211"/>
      <c r="AF26" s="259"/>
    </row>
    <row r="27" spans="1:32" ht="15.6" customHeight="1" x14ac:dyDescent="0.15">
      <c r="D27" s="132"/>
      <c r="E27" s="171"/>
      <c r="F27" s="139"/>
      <c r="G27" s="108"/>
      <c r="H27" s="194"/>
      <c r="I27" s="114"/>
      <c r="J27" s="115"/>
      <c r="K27" s="238"/>
      <c r="L27" s="192"/>
      <c r="M27" s="116"/>
      <c r="N27" s="238"/>
      <c r="O27" s="158"/>
      <c r="P27" s="117"/>
      <c r="Q27" s="195"/>
      <c r="R27" s="192"/>
      <c r="S27" s="116"/>
      <c r="T27" s="193"/>
      <c r="U27" s="174"/>
      <c r="V27" s="108"/>
      <c r="W27" s="195"/>
      <c r="X27" s="192"/>
      <c r="Y27" s="116"/>
      <c r="Z27" s="193"/>
      <c r="AA27" s="158"/>
      <c r="AB27" s="140"/>
      <c r="AC27" s="195"/>
      <c r="AD27" s="192"/>
      <c r="AE27" s="116"/>
      <c r="AF27" s="168"/>
    </row>
    <row r="28" spans="1:32" ht="15.6" customHeight="1" x14ac:dyDescent="0.15">
      <c r="D28" s="132"/>
      <c r="E28" s="171"/>
      <c r="F28" s="139"/>
      <c r="G28" s="108"/>
      <c r="H28" s="194"/>
      <c r="I28" s="114"/>
      <c r="J28" s="115"/>
      <c r="K28" s="238"/>
      <c r="L28" s="192"/>
      <c r="M28" s="116"/>
      <c r="N28" s="238"/>
      <c r="O28" s="158"/>
      <c r="P28" s="117"/>
      <c r="Q28" s="195"/>
      <c r="R28" s="192"/>
      <c r="S28" s="116"/>
      <c r="T28" s="193"/>
      <c r="U28" s="174"/>
      <c r="V28" s="108"/>
      <c r="W28" s="195"/>
      <c r="X28" s="192"/>
      <c r="Y28" s="116"/>
      <c r="Z28" s="193"/>
      <c r="AA28" s="158"/>
      <c r="AB28" s="140"/>
      <c r="AC28" s="195"/>
      <c r="AD28" s="192"/>
      <c r="AE28" s="116"/>
      <c r="AF28" s="168"/>
    </row>
    <row r="29" spans="1:32" ht="15.6" customHeight="1" x14ac:dyDescent="0.15">
      <c r="E29" s="171"/>
      <c r="F29" s="139"/>
      <c r="G29" s="117"/>
      <c r="H29" s="194"/>
      <c r="I29" s="114"/>
      <c r="J29" s="115"/>
      <c r="K29" s="238"/>
      <c r="L29" s="192"/>
      <c r="M29" s="116"/>
      <c r="N29" s="193"/>
      <c r="O29" s="158"/>
      <c r="P29" s="117"/>
      <c r="Q29" s="195"/>
      <c r="R29" s="192"/>
      <c r="S29" s="116"/>
      <c r="T29" s="193"/>
      <c r="U29" s="139"/>
      <c r="V29" s="108"/>
      <c r="W29" s="195"/>
      <c r="X29" s="192"/>
      <c r="Y29" s="116"/>
      <c r="Z29" s="193"/>
      <c r="AA29" s="158"/>
      <c r="AB29" s="140"/>
      <c r="AC29" s="195"/>
      <c r="AD29" s="192"/>
      <c r="AE29" s="116"/>
      <c r="AF29" s="168"/>
    </row>
    <row r="30" spans="1:32" ht="15.6" customHeight="1" x14ac:dyDescent="0.15">
      <c r="E30" s="171"/>
      <c r="F30" s="139"/>
      <c r="G30" s="117"/>
      <c r="H30" s="194"/>
      <c r="I30" s="114"/>
      <c r="J30" s="115"/>
      <c r="K30" s="238"/>
      <c r="L30" s="192"/>
      <c r="M30" s="116"/>
      <c r="N30" s="193"/>
      <c r="O30" s="158"/>
      <c r="P30" s="117"/>
      <c r="Q30" s="195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40"/>
      <c r="AC30" s="195"/>
      <c r="AD30" s="192"/>
      <c r="AE30" s="116"/>
      <c r="AF30" s="168"/>
    </row>
    <row r="31" spans="1:32" ht="15.6" customHeight="1" x14ac:dyDescent="0.15">
      <c r="E31" s="170"/>
      <c r="F31" s="139"/>
      <c r="G31" s="117"/>
      <c r="H31" s="194"/>
      <c r="I31" s="114"/>
      <c r="J31" s="115"/>
      <c r="K31" s="238"/>
      <c r="L31" s="192"/>
      <c r="M31" s="116"/>
      <c r="N31" s="193"/>
      <c r="O31" s="158"/>
      <c r="P31" s="117"/>
      <c r="Q31" s="195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40"/>
      <c r="AC31" s="195"/>
      <c r="AD31" s="192"/>
      <c r="AE31" s="116"/>
      <c r="AF31" s="168"/>
    </row>
    <row r="32" spans="1:32" ht="15.6" customHeight="1" x14ac:dyDescent="0.15">
      <c r="E32" s="159"/>
      <c r="F32" s="142"/>
      <c r="G32" s="143"/>
      <c r="H32" s="456"/>
      <c r="I32" s="144"/>
      <c r="J32" s="145"/>
      <c r="K32" s="239"/>
      <c r="L32" s="240"/>
      <c r="M32" s="146"/>
      <c r="N32" s="244"/>
      <c r="O32" s="242"/>
      <c r="P32" s="143"/>
      <c r="Q32" s="243"/>
      <c r="R32" s="240"/>
      <c r="S32" s="146"/>
      <c r="T32" s="244"/>
      <c r="U32" s="242"/>
      <c r="V32" s="147"/>
      <c r="W32" s="243"/>
      <c r="X32" s="240"/>
      <c r="Y32" s="146"/>
      <c r="Z32" s="244"/>
      <c r="AA32" s="242"/>
      <c r="AB32" s="172"/>
      <c r="AC32" s="243"/>
      <c r="AD32" s="240"/>
      <c r="AE32" s="146"/>
      <c r="AF32" s="168"/>
    </row>
    <row r="33" spans="5:32" s="148" customFormat="1" ht="15.6" customHeight="1" thickBot="1" x14ac:dyDescent="0.2">
      <c r="E33" s="149"/>
      <c r="F33" s="498" t="s">
        <v>404</v>
      </c>
      <c r="G33" s="150"/>
      <c r="H33" s="268">
        <f>SUM(H5:H32)</f>
        <v>23100</v>
      </c>
      <c r="I33" s="151"/>
      <c r="J33" s="152">
        <f>SUM(J5:J32)</f>
        <v>0</v>
      </c>
      <c r="K33" s="245"/>
      <c r="L33" s="198"/>
      <c r="M33" s="153">
        <f>SUM(M5:M32)</f>
        <v>0</v>
      </c>
      <c r="N33" s="233"/>
      <c r="O33" s="196" t="str">
        <f>CONCATENATE(FIXED(COUNTA(B5:B32),0,0),"　店")</f>
        <v>4　店</v>
      </c>
      <c r="P33" s="154"/>
      <c r="Q33" s="199">
        <f>SUM(Q5:Q32)</f>
        <v>2100</v>
      </c>
      <c r="R33" s="197"/>
      <c r="S33" s="155">
        <f>SUM(S5:S32)</f>
        <v>0</v>
      </c>
      <c r="T33" s="233"/>
      <c r="U33" s="196"/>
      <c r="V33" s="154"/>
      <c r="W33" s="199">
        <f>SUM(W5:X32)</f>
        <v>0</v>
      </c>
      <c r="X33" s="197"/>
      <c r="Y33" s="155">
        <f>SUM(Y5:Y32)</f>
        <v>0</v>
      </c>
      <c r="Z33" s="233"/>
      <c r="AA33" s="196" t="str">
        <f>CONCATENATE(FIXED(COUNTA(D5:D32),0,0),"　店")</f>
        <v>5　店</v>
      </c>
      <c r="AB33" s="156"/>
      <c r="AC33" s="199">
        <f>SUM(AC5:AC32)</f>
        <v>1950</v>
      </c>
      <c r="AD33" s="197"/>
      <c r="AE33" s="155">
        <f>SUM(AE5:AE32)</f>
        <v>0</v>
      </c>
      <c r="AF33" s="492"/>
    </row>
    <row r="34" spans="5:32" s="160" customFormat="1" x14ac:dyDescent="0.15">
      <c r="F34" s="161"/>
      <c r="G34" s="162"/>
      <c r="H34" s="161"/>
      <c r="K34" s="163"/>
      <c r="AF34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C16">
      <selection activeCell="G5" sqref="G5:G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 topLeftCell="D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C1">
      <selection activeCell="C1" sqref="C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printArea="1" hiddenColumns="1" topLeftCell="A19">
      <selection activeCell="U5" sqref="U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T4:X4"/>
    <mergeCell ref="Z4:AD4"/>
    <mergeCell ref="E4:I4"/>
    <mergeCell ref="K4:L4"/>
    <mergeCell ref="N4:R4"/>
    <mergeCell ref="AA1:AE1"/>
    <mergeCell ref="AA2:AC2"/>
    <mergeCell ref="F3:H3"/>
    <mergeCell ref="G1:L2"/>
    <mergeCell ref="O1:W1"/>
    <mergeCell ref="O2:W2"/>
  </mergeCells>
  <phoneticPr fontId="2"/>
  <conditionalFormatting sqref="G5:G19">
    <cfRule type="cellIs" dxfId="14" priority="1" operator="notEqual">
      <formula>#REF!</formula>
    </cfRule>
  </conditionalFormatting>
  <conditionalFormatting sqref="G21:G23">
    <cfRule type="cellIs" dxfId="13" priority="4" operator="notEqual">
      <formula>#REF!</formula>
    </cfRule>
  </conditionalFormatting>
  <dataValidations count="4">
    <dataValidation type="whole" operator="lessThanOrEqual" allowBlank="1" showInputMessage="1" showErrorMessage="1" sqref="AE5:AE28 S5:S28 M5:M28 J5:J28" xr:uid="{00000000-0002-0000-0300-000000000000}">
      <formula1>H5</formula1>
    </dataValidation>
    <dataValidation type="whole" operator="lessThanOrEqual" showInputMessage="1" showErrorMessage="1" sqref="AG3:IV65535" xr:uid="{00000000-0002-0000-0300-000001000000}">
      <formula1>AE3</formula1>
    </dataValidation>
    <dataValidation type="whole" operator="lessThanOrEqual" allowBlank="1" showInputMessage="1" showErrorMessage="1" sqref="Y5:Y28" xr:uid="{00000000-0002-0000-0300-000002000000}">
      <formula1>W10</formula1>
    </dataValidation>
    <dataValidation operator="lessThanOrEqual" showInputMessage="1" showErrorMessage="1" sqref="AG1:IV2" xr:uid="{00000000-0002-0000-03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5:N5 I10:S11 I7 K7:N7 R5 I8:N8 R8:S8 R7 U7:Z7 I9:S9 I13:S24 I12:S12 I6:N6 R6:S6 U10:AC11 U8:Z8 U9:Z9 U13:AC17 U12:AB12 U6:Z6 K25:S25 T5:Z5 U19:AC25 U18:X18 Z18:AC18" unlockedFormula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8.75" style="118" hidden="1" customWidth="1"/>
    <col min="5" max="5" width="1.875" style="118" customWidth="1"/>
    <col min="6" max="6" width="10.375" style="164" customWidth="1"/>
    <col min="7" max="7" width="2.125" style="165" customWidth="1"/>
    <col min="8" max="8" width="7.1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8" style="118" hidden="1" customWidth="1"/>
    <col min="14" max="14" width="1" style="118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0.37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0.37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8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2"/>
      <c r="H1" s="562"/>
      <c r="I1" s="562"/>
      <c r="J1" s="562"/>
      <c r="K1" s="562"/>
      <c r="L1" s="563"/>
      <c r="M1" s="121" t="s">
        <v>1</v>
      </c>
      <c r="N1" s="465"/>
      <c r="O1" s="566" t="s">
        <v>83</v>
      </c>
      <c r="P1" s="566"/>
      <c r="Q1" s="566"/>
      <c r="R1" s="566"/>
      <c r="S1" s="566"/>
      <c r="T1" s="566"/>
      <c r="U1" s="566"/>
      <c r="V1" s="566"/>
      <c r="W1" s="567"/>
      <c r="X1" s="121" t="s">
        <v>2</v>
      </c>
      <c r="Y1" s="122"/>
      <c r="Z1" s="122"/>
      <c r="AA1" s="558"/>
      <c r="AB1" s="558"/>
      <c r="AC1" s="558"/>
      <c r="AD1" s="558"/>
      <c r="AE1" s="559"/>
      <c r="AF1" s="123" t="s">
        <v>3</v>
      </c>
    </row>
    <row r="2" spans="1:32" ht="30" customHeight="1" x14ac:dyDescent="0.2">
      <c r="E2" s="124"/>
      <c r="F2" s="125"/>
      <c r="G2" s="564"/>
      <c r="H2" s="564"/>
      <c r="I2" s="564"/>
      <c r="J2" s="564"/>
      <c r="K2" s="564"/>
      <c r="L2" s="565"/>
      <c r="M2" s="121" t="s">
        <v>4</v>
      </c>
      <c r="N2" s="465"/>
      <c r="O2" s="566" t="s">
        <v>84</v>
      </c>
      <c r="P2" s="566"/>
      <c r="Q2" s="566"/>
      <c r="R2" s="566"/>
      <c r="S2" s="566"/>
      <c r="T2" s="566"/>
      <c r="U2" s="566"/>
      <c r="V2" s="566"/>
      <c r="W2" s="567"/>
      <c r="X2" s="121" t="s">
        <v>5</v>
      </c>
      <c r="Y2" s="122"/>
      <c r="Z2" s="122"/>
      <c r="AA2" s="560">
        <f>SUM(J33,M33,S33,Y33,AE33)</f>
        <v>0</v>
      </c>
      <c r="AB2" s="560"/>
      <c r="AC2" s="560"/>
      <c r="AD2" s="122"/>
      <c r="AE2" s="126" t="s">
        <v>6</v>
      </c>
      <c r="AF2" s="127"/>
    </row>
    <row r="3" spans="1:32" ht="24.95" customHeight="1" thickBot="1" x14ac:dyDescent="0.2">
      <c r="F3" s="561" t="s">
        <v>47</v>
      </c>
      <c r="G3" s="561"/>
      <c r="H3" s="561"/>
      <c r="I3" s="227"/>
      <c r="J3" s="227"/>
      <c r="K3" s="128" t="s">
        <v>7</v>
      </c>
      <c r="L3" s="129"/>
      <c r="M3" s="577">
        <f>H33+Q33+W33+AC33</f>
        <v>29850</v>
      </c>
      <c r="N3" s="577"/>
      <c r="O3" s="577"/>
      <c r="P3" s="131"/>
      <c r="Q3" s="131" t="s">
        <v>6</v>
      </c>
    </row>
    <row r="4" spans="1:32" ht="15.6" customHeight="1" x14ac:dyDescent="0.15">
      <c r="E4" s="571" t="s">
        <v>8</v>
      </c>
      <c r="F4" s="572"/>
      <c r="G4" s="572"/>
      <c r="H4" s="572"/>
      <c r="I4" s="573"/>
      <c r="J4" s="56" t="s">
        <v>9</v>
      </c>
      <c r="K4" s="574" t="s">
        <v>10</v>
      </c>
      <c r="L4" s="570"/>
      <c r="M4" s="200" t="s">
        <v>9</v>
      </c>
      <c r="N4" s="568" t="s">
        <v>11</v>
      </c>
      <c r="O4" s="569"/>
      <c r="P4" s="569"/>
      <c r="Q4" s="569"/>
      <c r="R4" s="570"/>
      <c r="S4" s="200"/>
      <c r="T4" s="568" t="s">
        <v>12</v>
      </c>
      <c r="U4" s="569"/>
      <c r="V4" s="569"/>
      <c r="W4" s="569"/>
      <c r="X4" s="570"/>
      <c r="Y4" s="200" t="s">
        <v>9</v>
      </c>
      <c r="Z4" s="568" t="s">
        <v>13</v>
      </c>
      <c r="AA4" s="569"/>
      <c r="AB4" s="569"/>
      <c r="AC4" s="569"/>
      <c r="AD4" s="570"/>
      <c r="AE4" s="200" t="s">
        <v>9</v>
      </c>
      <c r="AF4" s="234" t="s">
        <v>40</v>
      </c>
    </row>
    <row r="5" spans="1:32" ht="15.6" customHeight="1" x14ac:dyDescent="0.15">
      <c r="A5" s="118">
        <v>230155111101</v>
      </c>
      <c r="B5" s="118">
        <v>230155211202</v>
      </c>
      <c r="D5" s="132">
        <v>230155411501</v>
      </c>
      <c r="E5" s="169"/>
      <c r="F5" s="133" t="s">
        <v>171</v>
      </c>
      <c r="G5" s="504" t="s">
        <v>396</v>
      </c>
      <c r="H5" s="190">
        <v>1400</v>
      </c>
      <c r="I5" s="135"/>
      <c r="J5" s="136"/>
      <c r="K5" s="235"/>
      <c r="L5" s="187"/>
      <c r="M5" s="137"/>
      <c r="N5" s="235"/>
      <c r="O5" s="204" t="s">
        <v>130</v>
      </c>
      <c r="P5" s="183" t="s">
        <v>103</v>
      </c>
      <c r="Q5" s="205">
        <v>650</v>
      </c>
      <c r="R5" s="187"/>
      <c r="S5" s="137"/>
      <c r="T5" s="188"/>
      <c r="U5" s="189"/>
      <c r="V5" s="138"/>
      <c r="W5" s="190"/>
      <c r="X5" s="187"/>
      <c r="Y5" s="137"/>
      <c r="Z5" s="188">
        <v>230110402501</v>
      </c>
      <c r="AA5" s="158" t="s">
        <v>182</v>
      </c>
      <c r="AB5" s="138" t="s">
        <v>103</v>
      </c>
      <c r="AC5" s="190">
        <v>400</v>
      </c>
      <c r="AD5" s="187"/>
      <c r="AE5" s="137"/>
      <c r="AF5" s="230" t="s">
        <v>72</v>
      </c>
    </row>
    <row r="6" spans="1:32" ht="15.6" customHeight="1" x14ac:dyDescent="0.15">
      <c r="A6" s="118">
        <v>230155111102</v>
      </c>
      <c r="B6" s="118">
        <v>230155211203</v>
      </c>
      <c r="D6" s="132">
        <v>230155411503</v>
      </c>
      <c r="E6" s="170"/>
      <c r="F6" s="139" t="s">
        <v>172</v>
      </c>
      <c r="G6" s="505" t="s">
        <v>397</v>
      </c>
      <c r="H6" s="194">
        <v>1250</v>
      </c>
      <c r="I6" s="114"/>
      <c r="J6" s="115"/>
      <c r="K6" s="238"/>
      <c r="L6" s="192"/>
      <c r="M6" s="116"/>
      <c r="N6" s="238">
        <v>230155211202</v>
      </c>
      <c r="O6" s="201" t="s">
        <v>186</v>
      </c>
      <c r="P6" s="184" t="s">
        <v>103</v>
      </c>
      <c r="Q6" s="202">
        <v>700</v>
      </c>
      <c r="R6" s="192"/>
      <c r="S6" s="116"/>
      <c r="T6" s="193"/>
      <c r="U6" s="158"/>
      <c r="V6" s="108"/>
      <c r="W6" s="195"/>
      <c r="X6" s="192"/>
      <c r="Y6" s="116"/>
      <c r="Z6" s="193">
        <v>230155411501</v>
      </c>
      <c r="AA6" s="158" t="s">
        <v>187</v>
      </c>
      <c r="AB6" s="108" t="s">
        <v>103</v>
      </c>
      <c r="AC6" s="195">
        <v>750</v>
      </c>
      <c r="AD6" s="192"/>
      <c r="AE6" s="116"/>
      <c r="AF6" s="295" t="s">
        <v>475</v>
      </c>
    </row>
    <row r="7" spans="1:32" ht="15.6" customHeight="1" x14ac:dyDescent="0.15">
      <c r="A7" s="118">
        <v>230155111103</v>
      </c>
      <c r="B7" s="118">
        <v>230155211204</v>
      </c>
      <c r="D7" s="132">
        <v>230155411505</v>
      </c>
      <c r="E7" s="170"/>
      <c r="F7" s="139" t="s">
        <v>173</v>
      </c>
      <c r="G7" s="505" t="s">
        <v>397</v>
      </c>
      <c r="H7" s="194">
        <v>1350</v>
      </c>
      <c r="I7" s="114"/>
      <c r="J7" s="115"/>
      <c r="K7" s="238"/>
      <c r="L7" s="192"/>
      <c r="M7" s="116"/>
      <c r="N7" s="238">
        <v>230155211202</v>
      </c>
      <c r="O7" s="201" t="s">
        <v>172</v>
      </c>
      <c r="P7" s="184" t="s">
        <v>103</v>
      </c>
      <c r="Q7" s="203">
        <v>700</v>
      </c>
      <c r="R7" s="192"/>
      <c r="S7" s="116"/>
      <c r="T7" s="193"/>
      <c r="U7" s="158"/>
      <c r="V7" s="108"/>
      <c r="W7" s="195"/>
      <c r="X7" s="192"/>
      <c r="Y7" s="116"/>
      <c r="Z7" s="193">
        <v>230155411501</v>
      </c>
      <c r="AA7" s="158" t="s">
        <v>188</v>
      </c>
      <c r="AB7" s="108" t="s">
        <v>103</v>
      </c>
      <c r="AC7" s="195">
        <v>600</v>
      </c>
      <c r="AD7" s="192"/>
      <c r="AE7" s="116"/>
      <c r="AF7" s="295"/>
    </row>
    <row r="8" spans="1:32" ht="15.6" customHeight="1" x14ac:dyDescent="0.15">
      <c r="A8" s="118">
        <v>230155111105</v>
      </c>
      <c r="B8" s="118">
        <v>230155211210</v>
      </c>
      <c r="D8" s="132">
        <v>230155411506</v>
      </c>
      <c r="E8" s="170"/>
      <c r="F8" s="139" t="s">
        <v>174</v>
      </c>
      <c r="G8" s="505" t="s">
        <v>397</v>
      </c>
      <c r="H8" s="194">
        <v>1700</v>
      </c>
      <c r="I8" s="114"/>
      <c r="J8" s="115"/>
      <c r="K8" s="238"/>
      <c r="L8" s="192"/>
      <c r="M8" s="116"/>
      <c r="N8" s="238">
        <v>230155211202</v>
      </c>
      <c r="O8" s="201"/>
      <c r="P8" s="184"/>
      <c r="Q8" s="203"/>
      <c r="R8" s="192"/>
      <c r="S8" s="116"/>
      <c r="T8" s="193"/>
      <c r="U8" s="158"/>
      <c r="V8" s="108"/>
      <c r="W8" s="195"/>
      <c r="X8" s="192"/>
      <c r="Y8" s="116"/>
      <c r="Z8" s="193">
        <v>230155411501</v>
      </c>
      <c r="AA8" s="158" t="s">
        <v>184</v>
      </c>
      <c r="AB8" s="108" t="s">
        <v>103</v>
      </c>
      <c r="AC8" s="195">
        <v>150</v>
      </c>
      <c r="AD8" s="192"/>
      <c r="AE8" s="116"/>
      <c r="AF8" s="295" t="s">
        <v>424</v>
      </c>
    </row>
    <row r="9" spans="1:32" ht="15.6" customHeight="1" x14ac:dyDescent="0.15">
      <c r="A9" s="118">
        <v>230155111107</v>
      </c>
      <c r="D9" s="132"/>
      <c r="E9" s="170"/>
      <c r="F9" s="139" t="s">
        <v>175</v>
      </c>
      <c r="G9" s="108" t="s">
        <v>117</v>
      </c>
      <c r="H9" s="194">
        <v>1100</v>
      </c>
      <c r="I9" s="114"/>
      <c r="J9" s="115"/>
      <c r="K9" s="238"/>
      <c r="L9" s="192"/>
      <c r="M9" s="116"/>
      <c r="N9" s="238">
        <v>230155211202</v>
      </c>
      <c r="O9" s="158"/>
      <c r="P9" s="117"/>
      <c r="Q9" s="195"/>
      <c r="R9" s="192"/>
      <c r="S9" s="116"/>
      <c r="T9" s="193"/>
      <c r="U9" s="158"/>
      <c r="V9" s="108"/>
      <c r="W9" s="195"/>
      <c r="X9" s="192"/>
      <c r="Y9" s="116"/>
      <c r="Z9" s="193"/>
      <c r="AA9" s="158"/>
      <c r="AB9" s="108"/>
      <c r="AD9" s="192"/>
      <c r="AE9" s="116"/>
      <c r="AF9" s="295" t="s">
        <v>425</v>
      </c>
    </row>
    <row r="10" spans="1:32" ht="15.6" customHeight="1" x14ac:dyDescent="0.15">
      <c r="A10" s="118">
        <v>230155111109</v>
      </c>
      <c r="D10" s="132"/>
      <c r="E10" s="170"/>
      <c r="F10" s="139" t="s">
        <v>176</v>
      </c>
      <c r="G10" s="505" t="s">
        <v>397</v>
      </c>
      <c r="H10" s="194">
        <v>1900</v>
      </c>
      <c r="I10" s="114"/>
      <c r="J10" s="115"/>
      <c r="K10" s="238"/>
      <c r="L10" s="192"/>
      <c r="M10" s="116"/>
      <c r="N10" s="238">
        <v>230155211202</v>
      </c>
      <c r="O10" s="158"/>
      <c r="P10" s="117"/>
      <c r="Q10" s="195"/>
      <c r="R10" s="192"/>
      <c r="S10" s="116"/>
      <c r="T10" s="193"/>
      <c r="U10" s="158"/>
      <c r="V10" s="108"/>
      <c r="W10" s="195"/>
      <c r="X10" s="192"/>
      <c r="Y10" s="116"/>
      <c r="Z10" s="193"/>
      <c r="AA10" s="158"/>
      <c r="AB10" s="108"/>
      <c r="AC10" s="195"/>
      <c r="AD10" s="192"/>
      <c r="AE10" s="116"/>
      <c r="AF10" s="295" t="s">
        <v>476</v>
      </c>
    </row>
    <row r="11" spans="1:32" ht="15.6" customHeight="1" x14ac:dyDescent="0.15">
      <c r="A11" s="118">
        <v>230155111110</v>
      </c>
      <c r="D11" s="132"/>
      <c r="E11" s="170"/>
      <c r="F11" s="139" t="s">
        <v>177</v>
      </c>
      <c r="G11" s="505" t="s">
        <v>397</v>
      </c>
      <c r="H11" s="194">
        <v>2050</v>
      </c>
      <c r="I11" s="114"/>
      <c r="J11" s="115"/>
      <c r="K11" s="238"/>
      <c r="L11" s="192"/>
      <c r="M11" s="116"/>
      <c r="N11" s="238">
        <v>230155211202</v>
      </c>
      <c r="O11" s="158"/>
      <c r="P11" s="117"/>
      <c r="Q11" s="195"/>
      <c r="R11" s="192"/>
      <c r="S11" s="116"/>
      <c r="T11" s="193"/>
      <c r="U11" s="158"/>
      <c r="V11" s="108"/>
      <c r="W11" s="195"/>
      <c r="X11" s="192"/>
      <c r="Y11" s="116"/>
      <c r="Z11" s="193"/>
      <c r="AA11" s="158"/>
      <c r="AB11" s="108"/>
      <c r="AC11" s="195"/>
      <c r="AD11" s="192"/>
      <c r="AE11" s="116"/>
      <c r="AF11" s="259" t="s">
        <v>426</v>
      </c>
    </row>
    <row r="12" spans="1:32" ht="15.6" customHeight="1" x14ac:dyDescent="0.15">
      <c r="A12" s="118">
        <v>230155111112</v>
      </c>
      <c r="D12" s="132"/>
      <c r="E12" s="170"/>
      <c r="F12" s="139" t="s">
        <v>178</v>
      </c>
      <c r="G12" s="505" t="s">
        <v>397</v>
      </c>
      <c r="H12" s="194">
        <v>1800</v>
      </c>
      <c r="I12" s="114"/>
      <c r="J12" s="115"/>
      <c r="K12" s="238"/>
      <c r="L12" s="192"/>
      <c r="M12" s="116"/>
      <c r="N12" s="238">
        <v>230155211202</v>
      </c>
      <c r="O12" s="158"/>
      <c r="P12" s="117"/>
      <c r="Q12" s="195"/>
      <c r="R12" s="192"/>
      <c r="S12" s="116"/>
      <c r="T12" s="193"/>
      <c r="U12" s="158"/>
      <c r="V12" s="108"/>
      <c r="W12" s="195"/>
      <c r="X12" s="192"/>
      <c r="Y12" s="116"/>
      <c r="Z12" s="193"/>
      <c r="AA12" s="158"/>
      <c r="AB12" s="108"/>
      <c r="AC12" s="195"/>
      <c r="AD12" s="192"/>
      <c r="AE12" s="116"/>
      <c r="AF12" s="259"/>
    </row>
    <row r="13" spans="1:32" ht="15.6" customHeight="1" x14ac:dyDescent="0.15">
      <c r="A13" s="118">
        <v>230155111114</v>
      </c>
      <c r="D13" s="132"/>
      <c r="E13" s="170"/>
      <c r="F13" s="139" t="s">
        <v>179</v>
      </c>
      <c r="G13" s="505" t="s">
        <v>397</v>
      </c>
      <c r="H13" s="194">
        <v>1400</v>
      </c>
      <c r="I13" s="114"/>
      <c r="J13" s="115"/>
      <c r="K13" s="238"/>
      <c r="L13" s="192"/>
      <c r="M13" s="116"/>
      <c r="N13" s="238">
        <v>230155211202</v>
      </c>
      <c r="O13" s="158"/>
      <c r="P13" s="117"/>
      <c r="Q13" s="195"/>
      <c r="R13" s="192"/>
      <c r="S13" s="116"/>
      <c r="T13" s="193"/>
      <c r="U13" s="158"/>
      <c r="V13" s="108"/>
      <c r="W13" s="195"/>
      <c r="X13" s="192"/>
      <c r="Y13" s="116"/>
      <c r="Z13" s="193"/>
      <c r="AA13" s="158"/>
      <c r="AB13" s="108"/>
      <c r="AC13" s="195"/>
      <c r="AD13" s="192"/>
      <c r="AE13" s="116"/>
      <c r="AF13" s="259"/>
    </row>
    <row r="14" spans="1:32" x14ac:dyDescent="0.15">
      <c r="A14" s="118">
        <v>230155111115</v>
      </c>
      <c r="D14" s="132"/>
      <c r="E14" s="170"/>
      <c r="F14" s="139" t="s">
        <v>180</v>
      </c>
      <c r="G14" s="505" t="s">
        <v>397</v>
      </c>
      <c r="H14" s="194">
        <v>1500</v>
      </c>
      <c r="I14" s="114"/>
      <c r="J14" s="115"/>
      <c r="K14" s="238"/>
      <c r="L14" s="192"/>
      <c r="M14" s="116"/>
      <c r="N14" s="238">
        <v>230155211202</v>
      </c>
      <c r="O14" s="158"/>
      <c r="P14" s="117"/>
      <c r="Q14" s="195"/>
      <c r="R14" s="192"/>
      <c r="S14" s="116"/>
      <c r="T14" s="193"/>
      <c r="U14" s="158"/>
      <c r="V14" s="108"/>
      <c r="W14" s="195"/>
      <c r="X14" s="192"/>
      <c r="Y14" s="116"/>
      <c r="Z14" s="193"/>
      <c r="AA14" s="158"/>
      <c r="AB14" s="108"/>
      <c r="AC14" s="195"/>
      <c r="AD14" s="192"/>
      <c r="AE14" s="116"/>
      <c r="AF14" s="261"/>
    </row>
    <row r="15" spans="1:32" ht="15.6" customHeight="1" x14ac:dyDescent="0.15">
      <c r="A15" s="118">
        <v>230155111116</v>
      </c>
      <c r="D15" s="132"/>
      <c r="E15" s="157" t="s">
        <v>60</v>
      </c>
      <c r="F15" s="139" t="s">
        <v>181</v>
      </c>
      <c r="G15" s="505" t="s">
        <v>397</v>
      </c>
      <c r="H15" s="194">
        <v>1850</v>
      </c>
      <c r="I15" s="114"/>
      <c r="J15" s="115"/>
      <c r="K15" s="238"/>
      <c r="L15" s="192"/>
      <c r="M15" s="116"/>
      <c r="N15" s="238">
        <v>230155211202</v>
      </c>
      <c r="O15" s="158"/>
      <c r="P15" s="117"/>
      <c r="Q15" s="195"/>
      <c r="R15" s="192"/>
      <c r="S15" s="116"/>
      <c r="T15" s="193"/>
      <c r="U15" s="158"/>
      <c r="V15" s="108"/>
      <c r="W15" s="195"/>
      <c r="X15" s="192"/>
      <c r="Y15" s="116"/>
      <c r="Z15" s="193"/>
      <c r="AA15" s="158"/>
      <c r="AB15" s="108"/>
      <c r="AC15" s="195"/>
      <c r="AD15" s="192"/>
      <c r="AE15" s="116"/>
      <c r="AF15" s="394"/>
    </row>
    <row r="16" spans="1:32" ht="15.6" customHeight="1" x14ac:dyDescent="0.15">
      <c r="A16" s="118">
        <v>230155111117</v>
      </c>
      <c r="D16" s="132"/>
      <c r="E16" s="157" t="s">
        <v>63</v>
      </c>
      <c r="F16" s="515" t="s">
        <v>419</v>
      </c>
      <c r="G16" s="505" t="s">
        <v>397</v>
      </c>
      <c r="H16" s="194">
        <v>1750</v>
      </c>
      <c r="I16" s="114"/>
      <c r="J16" s="115"/>
      <c r="K16" s="238"/>
      <c r="L16" s="192"/>
      <c r="M16" s="116"/>
      <c r="N16" s="238">
        <v>230155211202</v>
      </c>
      <c r="O16" s="158"/>
      <c r="P16" s="117"/>
      <c r="Q16" s="195"/>
      <c r="R16" s="192"/>
      <c r="S16" s="116"/>
      <c r="T16" s="193"/>
      <c r="U16" s="158"/>
      <c r="V16" s="108"/>
      <c r="W16" s="195"/>
      <c r="X16" s="192"/>
      <c r="Y16" s="116"/>
      <c r="Z16" s="193"/>
      <c r="AA16" s="158"/>
      <c r="AB16" s="108"/>
      <c r="AC16" s="195"/>
      <c r="AD16" s="192"/>
      <c r="AE16" s="116"/>
      <c r="AF16" s="394"/>
    </row>
    <row r="17" spans="1:32" ht="15.6" customHeight="1" x14ac:dyDescent="0.15">
      <c r="A17" s="118">
        <v>230155111118</v>
      </c>
      <c r="D17" s="132"/>
      <c r="E17" s="170"/>
      <c r="F17" s="139" t="s">
        <v>182</v>
      </c>
      <c r="G17" s="505" t="s">
        <v>408</v>
      </c>
      <c r="H17" s="194">
        <v>3200</v>
      </c>
      <c r="I17" s="114"/>
      <c r="J17" s="115"/>
      <c r="K17" s="238"/>
      <c r="L17" s="192"/>
      <c r="M17" s="116"/>
      <c r="N17" s="238">
        <v>230155211202</v>
      </c>
      <c r="O17" s="158"/>
      <c r="P17" s="117"/>
      <c r="Q17" s="195"/>
      <c r="R17" s="192"/>
      <c r="S17" s="116"/>
      <c r="T17" s="193"/>
      <c r="U17" s="158"/>
      <c r="V17" s="108"/>
      <c r="W17" s="195"/>
      <c r="X17" s="192"/>
      <c r="Y17" s="116"/>
      <c r="Z17" s="193"/>
      <c r="AA17" s="158"/>
      <c r="AB17" s="108"/>
      <c r="AC17" s="195"/>
      <c r="AD17" s="192"/>
      <c r="AE17" s="116"/>
      <c r="AF17" s="394"/>
    </row>
    <row r="18" spans="1:32" ht="15.6" customHeight="1" x14ac:dyDescent="0.15">
      <c r="A18" s="118">
        <v>230155111121</v>
      </c>
      <c r="D18" s="132"/>
      <c r="E18" s="170"/>
      <c r="F18" s="139" t="s">
        <v>183</v>
      </c>
      <c r="G18" s="108" t="s">
        <v>117</v>
      </c>
      <c r="H18" s="194">
        <v>850</v>
      </c>
      <c r="I18" s="114"/>
      <c r="J18" s="115"/>
      <c r="K18" s="238"/>
      <c r="L18" s="192"/>
      <c r="M18" s="116"/>
      <c r="N18" s="238">
        <v>230155211202</v>
      </c>
      <c r="O18" s="158"/>
      <c r="P18" s="117"/>
      <c r="Q18" s="195"/>
      <c r="R18" s="192"/>
      <c r="S18" s="116"/>
      <c r="T18" s="193"/>
      <c r="U18" s="158"/>
      <c r="V18" s="108"/>
      <c r="W18" s="195"/>
      <c r="X18" s="192"/>
      <c r="Y18" s="116"/>
      <c r="Z18" s="193"/>
      <c r="AA18" s="158"/>
      <c r="AB18" s="108"/>
      <c r="AC18" s="195"/>
      <c r="AD18" s="192"/>
      <c r="AE18" s="116"/>
      <c r="AF18" s="575" t="s">
        <v>477</v>
      </c>
    </row>
    <row r="19" spans="1:32" ht="15.6" customHeight="1" x14ac:dyDescent="0.15">
      <c r="A19" s="118">
        <v>230155111130</v>
      </c>
      <c r="D19" s="132"/>
      <c r="E19" s="170"/>
      <c r="F19" s="139" t="s">
        <v>184</v>
      </c>
      <c r="G19" s="505" t="s">
        <v>397</v>
      </c>
      <c r="H19" s="194">
        <v>1350</v>
      </c>
      <c r="I19" s="114"/>
      <c r="J19" s="115"/>
      <c r="K19" s="238"/>
      <c r="L19" s="192"/>
      <c r="M19" s="116"/>
      <c r="N19" s="238">
        <v>230155211202</v>
      </c>
      <c r="O19" s="158"/>
      <c r="P19" s="117"/>
      <c r="Q19" s="195"/>
      <c r="R19" s="192"/>
      <c r="S19" s="116"/>
      <c r="T19" s="193"/>
      <c r="U19" s="158"/>
      <c r="V19" s="108"/>
      <c r="W19" s="195"/>
      <c r="X19" s="192"/>
      <c r="Y19" s="116"/>
      <c r="Z19" s="193"/>
      <c r="AA19" s="158"/>
      <c r="AB19" s="108"/>
      <c r="AC19" s="195"/>
      <c r="AD19" s="192"/>
      <c r="AE19" s="116"/>
      <c r="AF19" s="576"/>
    </row>
    <row r="20" spans="1:32" ht="15.6" customHeight="1" x14ac:dyDescent="0.15">
      <c r="A20" s="118">
        <v>230155111131</v>
      </c>
      <c r="D20" s="132"/>
      <c r="E20" s="157" t="s">
        <v>67</v>
      </c>
      <c r="F20" s="496" t="s">
        <v>185</v>
      </c>
      <c r="G20" s="108" t="s">
        <v>117</v>
      </c>
      <c r="H20" s="194">
        <v>1450</v>
      </c>
      <c r="I20" s="114"/>
      <c r="J20" s="115"/>
      <c r="K20" s="238"/>
      <c r="L20" s="192"/>
      <c r="M20" s="116"/>
      <c r="N20" s="238">
        <v>230155211202</v>
      </c>
      <c r="O20" s="158"/>
      <c r="P20" s="117"/>
      <c r="Q20" s="195"/>
      <c r="R20" s="192"/>
      <c r="S20" s="116"/>
      <c r="T20" s="193"/>
      <c r="U20" s="158"/>
      <c r="V20" s="108"/>
      <c r="W20" s="195"/>
      <c r="X20" s="192"/>
      <c r="Y20" s="116"/>
      <c r="Z20" s="193"/>
      <c r="AA20" s="158"/>
      <c r="AB20" s="108"/>
      <c r="AC20" s="195"/>
      <c r="AD20" s="192"/>
      <c r="AE20" s="116"/>
      <c r="AF20" s="575" t="s">
        <v>478</v>
      </c>
    </row>
    <row r="21" spans="1:32" ht="15.6" customHeight="1" x14ac:dyDescent="0.15">
      <c r="A21" s="118">
        <v>230155111132</v>
      </c>
      <c r="D21" s="132"/>
      <c r="E21" s="157"/>
      <c r="F21" s="496"/>
      <c r="G21" s="108"/>
      <c r="H21" s="194"/>
      <c r="I21" s="114"/>
      <c r="J21" s="115"/>
      <c r="K21" s="238"/>
      <c r="L21" s="192"/>
      <c r="M21" s="116"/>
      <c r="N21" s="238">
        <v>230155211202</v>
      </c>
      <c r="O21" s="158"/>
      <c r="P21" s="117"/>
      <c r="Q21" s="195"/>
      <c r="R21" s="192"/>
      <c r="S21" s="116"/>
      <c r="T21" s="193"/>
      <c r="U21" s="158"/>
      <c r="V21" s="108"/>
      <c r="W21" s="195"/>
      <c r="X21" s="192"/>
      <c r="Y21" s="116"/>
      <c r="Z21" s="193"/>
      <c r="AA21" s="158"/>
      <c r="AB21" s="108"/>
      <c r="AC21" s="195"/>
      <c r="AD21" s="192"/>
      <c r="AE21" s="116"/>
      <c r="AF21" s="576"/>
    </row>
    <row r="22" spans="1:32" ht="15.6" customHeight="1" x14ac:dyDescent="0.15">
      <c r="A22" s="118">
        <v>230155111133</v>
      </c>
      <c r="D22" s="132"/>
      <c r="E22" s="157"/>
      <c r="F22" s="139"/>
      <c r="G22" s="108"/>
      <c r="H22" s="194"/>
      <c r="I22" s="114"/>
      <c r="J22" s="115"/>
      <c r="K22" s="238"/>
      <c r="L22" s="192"/>
      <c r="M22" s="116"/>
      <c r="N22" s="238">
        <v>230155211202</v>
      </c>
      <c r="O22" s="158"/>
      <c r="P22" s="117"/>
      <c r="Q22" s="195"/>
      <c r="R22" s="192"/>
      <c r="S22" s="116"/>
      <c r="T22" s="193"/>
      <c r="U22" s="158"/>
      <c r="V22" s="108"/>
      <c r="W22" s="195"/>
      <c r="X22" s="192"/>
      <c r="Y22" s="116"/>
      <c r="Z22" s="193"/>
      <c r="AA22" s="158"/>
      <c r="AB22" s="108"/>
      <c r="AC22" s="195"/>
      <c r="AD22" s="192"/>
      <c r="AE22" s="116"/>
      <c r="AF22" s="575" t="s">
        <v>479</v>
      </c>
    </row>
    <row r="23" spans="1:32" ht="15.6" customHeight="1" x14ac:dyDescent="0.15">
      <c r="A23" s="118">
        <v>230155111134</v>
      </c>
      <c r="D23" s="132"/>
      <c r="E23" s="157"/>
      <c r="F23" s="139"/>
      <c r="G23" s="108"/>
      <c r="H23" s="194"/>
      <c r="I23" s="114"/>
      <c r="J23" s="115"/>
      <c r="K23" s="238"/>
      <c r="L23" s="192"/>
      <c r="M23" s="116"/>
      <c r="N23" s="238">
        <v>230155211202</v>
      </c>
      <c r="O23" s="158"/>
      <c r="P23" s="117"/>
      <c r="Q23" s="195"/>
      <c r="R23" s="192"/>
      <c r="S23" s="116"/>
      <c r="T23" s="193"/>
      <c r="U23" s="158"/>
      <c r="V23" s="108"/>
      <c r="W23" s="195"/>
      <c r="X23" s="192"/>
      <c r="Y23" s="116"/>
      <c r="Z23" s="193"/>
      <c r="AA23" s="158"/>
      <c r="AB23" s="108"/>
      <c r="AC23" s="195"/>
      <c r="AD23" s="192"/>
      <c r="AE23" s="116"/>
      <c r="AF23" s="576"/>
    </row>
    <row r="24" spans="1:32" ht="15.6" customHeight="1" x14ac:dyDescent="0.15">
      <c r="D24" s="132"/>
      <c r="E24" s="157"/>
      <c r="F24" s="139"/>
      <c r="G24" s="108"/>
      <c r="H24" s="194"/>
      <c r="I24" s="114"/>
      <c r="J24" s="115"/>
      <c r="K24" s="238"/>
      <c r="L24" s="192"/>
      <c r="M24" s="116"/>
      <c r="N24" s="238">
        <v>230155211202</v>
      </c>
      <c r="O24" s="158"/>
      <c r="P24" s="117"/>
      <c r="Q24" s="195"/>
      <c r="R24" s="192"/>
      <c r="S24" s="116"/>
      <c r="T24" s="193"/>
      <c r="U24" s="158"/>
      <c r="V24" s="108"/>
      <c r="W24" s="195"/>
      <c r="X24" s="192"/>
      <c r="Y24" s="116"/>
      <c r="Z24" s="193"/>
      <c r="AA24" s="158"/>
      <c r="AB24" s="108"/>
      <c r="AC24" s="195"/>
      <c r="AD24" s="192"/>
      <c r="AE24" s="116"/>
      <c r="AF24" s="394"/>
    </row>
    <row r="25" spans="1:32" ht="15.6" customHeight="1" x14ac:dyDescent="0.15">
      <c r="D25" s="132"/>
      <c r="E25" s="170"/>
      <c r="F25" s="139"/>
      <c r="G25" s="117"/>
      <c r="H25" s="194"/>
      <c r="I25" s="114"/>
      <c r="J25" s="115"/>
      <c r="K25" s="238"/>
      <c r="L25" s="192"/>
      <c r="M25" s="116"/>
      <c r="N25" s="238">
        <v>230155211202</v>
      </c>
      <c r="O25" s="158"/>
      <c r="P25" s="117"/>
      <c r="Q25" s="195"/>
      <c r="R25" s="192"/>
      <c r="S25" s="116"/>
      <c r="T25" s="193"/>
      <c r="V25" s="108"/>
      <c r="X25" s="192"/>
      <c r="Y25" s="116"/>
      <c r="Z25" s="193"/>
      <c r="AA25" s="158"/>
      <c r="AB25" s="108"/>
      <c r="AC25" s="195"/>
      <c r="AD25" s="192"/>
      <c r="AE25" s="116"/>
      <c r="AF25" s="575"/>
    </row>
    <row r="26" spans="1:32" ht="15.6" customHeight="1" x14ac:dyDescent="0.15">
      <c r="D26" s="132"/>
      <c r="E26" s="170"/>
      <c r="F26" s="139"/>
      <c r="G26" s="117"/>
      <c r="H26" s="194"/>
      <c r="I26" s="114"/>
      <c r="J26" s="115"/>
      <c r="K26" s="238"/>
      <c r="L26" s="192"/>
      <c r="M26" s="116"/>
      <c r="N26" s="238">
        <v>230155211202</v>
      </c>
      <c r="O26" s="158"/>
      <c r="P26" s="117"/>
      <c r="Q26" s="195"/>
      <c r="R26" s="192"/>
      <c r="S26" s="116"/>
      <c r="T26" s="193"/>
      <c r="U26" s="158"/>
      <c r="V26" s="108"/>
      <c r="W26" s="195"/>
      <c r="X26" s="192"/>
      <c r="Y26" s="116"/>
      <c r="Z26" s="193"/>
      <c r="AA26" s="158"/>
      <c r="AB26" s="108"/>
      <c r="AC26" s="195"/>
      <c r="AD26" s="192"/>
      <c r="AE26" s="116"/>
      <c r="AF26" s="576"/>
    </row>
    <row r="27" spans="1:32" ht="15.6" customHeight="1" x14ac:dyDescent="0.15">
      <c r="E27" s="170"/>
      <c r="F27" s="139"/>
      <c r="G27" s="117"/>
      <c r="H27" s="194"/>
      <c r="I27" s="114"/>
      <c r="J27" s="115"/>
      <c r="K27" s="238"/>
      <c r="L27" s="192"/>
      <c r="M27" s="116"/>
      <c r="N27" s="193"/>
      <c r="O27" s="158"/>
      <c r="P27" s="117"/>
      <c r="Q27" s="195"/>
      <c r="R27" s="192"/>
      <c r="S27" s="116"/>
      <c r="T27" s="193"/>
      <c r="U27" s="158"/>
      <c r="V27" s="108"/>
      <c r="W27" s="195"/>
      <c r="X27" s="192"/>
      <c r="Y27" s="116"/>
      <c r="Z27" s="193"/>
      <c r="AA27" s="158"/>
      <c r="AB27" s="108"/>
      <c r="AC27" s="195"/>
      <c r="AD27" s="192"/>
      <c r="AE27" s="116"/>
      <c r="AF27" s="297"/>
    </row>
    <row r="28" spans="1:32" ht="15.6" customHeight="1" x14ac:dyDescent="0.15">
      <c r="E28" s="170"/>
      <c r="F28" s="139"/>
      <c r="G28" s="117"/>
      <c r="H28" s="457"/>
      <c r="I28" s="114"/>
      <c r="J28" s="115"/>
      <c r="K28" s="175"/>
      <c r="L28" s="192"/>
      <c r="M28" s="116"/>
      <c r="N28" s="193"/>
      <c r="O28" s="158"/>
      <c r="P28" s="117"/>
      <c r="Q28" s="195"/>
      <c r="R28" s="192"/>
      <c r="S28" s="116"/>
      <c r="T28" s="193"/>
      <c r="U28" s="158"/>
      <c r="V28" s="108"/>
      <c r="W28" s="195"/>
      <c r="X28" s="192"/>
      <c r="Y28" s="116"/>
      <c r="Z28" s="193"/>
      <c r="AA28" s="158"/>
      <c r="AB28" s="108"/>
      <c r="AC28" s="195"/>
      <c r="AD28" s="192"/>
      <c r="AE28" s="116"/>
      <c r="AF28" s="295"/>
    </row>
    <row r="29" spans="1:32" ht="15.6" customHeight="1" x14ac:dyDescent="0.15">
      <c r="E29" s="173"/>
      <c r="F29" s="139"/>
      <c r="G29" s="117"/>
      <c r="H29" s="194"/>
      <c r="I29" s="114"/>
      <c r="J29" s="115"/>
      <c r="K29" s="238"/>
      <c r="L29" s="192"/>
      <c r="M29" s="116"/>
      <c r="N29" s="193"/>
      <c r="O29" s="158"/>
      <c r="P29" s="117"/>
      <c r="Q29" s="195"/>
      <c r="R29" s="192"/>
      <c r="S29" s="116"/>
      <c r="T29" s="193"/>
      <c r="U29" s="158"/>
      <c r="V29" s="108"/>
      <c r="W29" s="195"/>
      <c r="X29" s="192"/>
      <c r="Y29" s="116"/>
      <c r="Z29" s="193"/>
      <c r="AA29" s="158"/>
      <c r="AB29" s="108"/>
      <c r="AC29" s="195"/>
      <c r="AD29" s="192"/>
      <c r="AE29" s="116"/>
      <c r="AF29" s="226"/>
    </row>
    <row r="30" spans="1:32" ht="15.6" customHeight="1" x14ac:dyDescent="0.15">
      <c r="E30" s="173"/>
      <c r="F30" s="139"/>
      <c r="G30" s="117"/>
      <c r="H30" s="194"/>
      <c r="I30" s="114"/>
      <c r="J30" s="115"/>
      <c r="K30" s="238"/>
      <c r="L30" s="192"/>
      <c r="M30" s="116"/>
      <c r="N30" s="193"/>
      <c r="O30" s="158"/>
      <c r="P30" s="117"/>
      <c r="Q30" s="195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08"/>
      <c r="AC30" s="195"/>
      <c r="AD30" s="192"/>
      <c r="AE30" s="116"/>
      <c r="AF30" s="141"/>
    </row>
    <row r="31" spans="1:32" ht="15.6" customHeight="1" x14ac:dyDescent="0.15">
      <c r="E31" s="170"/>
      <c r="F31" s="139"/>
      <c r="G31" s="117"/>
      <c r="H31" s="194"/>
      <c r="I31" s="114"/>
      <c r="J31" s="115"/>
      <c r="K31" s="238"/>
      <c r="L31" s="192"/>
      <c r="M31" s="116"/>
      <c r="N31" s="193"/>
      <c r="O31" s="176"/>
      <c r="P31" s="117"/>
      <c r="Q31" s="195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08"/>
      <c r="AC31" s="195"/>
      <c r="AD31" s="192"/>
      <c r="AE31" s="116"/>
      <c r="AF31" s="141"/>
    </row>
    <row r="32" spans="1:32" ht="15.6" customHeight="1" x14ac:dyDescent="0.15">
      <c r="E32" s="159"/>
      <c r="F32" s="142"/>
      <c r="G32" s="143"/>
      <c r="H32" s="456"/>
      <c r="I32" s="144"/>
      <c r="J32" s="145"/>
      <c r="K32" s="239"/>
      <c r="L32" s="240"/>
      <c r="M32" s="146"/>
      <c r="N32" s="244"/>
      <c r="O32" s="242"/>
      <c r="P32" s="143"/>
      <c r="Q32" s="243"/>
      <c r="R32" s="240"/>
      <c r="S32" s="146"/>
      <c r="T32" s="244"/>
      <c r="U32" s="242"/>
      <c r="V32" s="147"/>
      <c r="W32" s="243"/>
      <c r="X32" s="240"/>
      <c r="Y32" s="146"/>
      <c r="Z32" s="244"/>
      <c r="AA32" s="242"/>
      <c r="AB32" s="147"/>
      <c r="AC32" s="243"/>
      <c r="AD32" s="240"/>
      <c r="AE32" s="146"/>
      <c r="AF32" s="141"/>
    </row>
    <row r="33" spans="5:32" s="148" customFormat="1" ht="15.6" customHeight="1" thickBot="1" x14ac:dyDescent="0.2">
      <c r="E33" s="149"/>
      <c r="F33" s="498" t="s">
        <v>381</v>
      </c>
      <c r="G33" s="150"/>
      <c r="H33" s="268">
        <f>SUM(H5:H32)</f>
        <v>25900</v>
      </c>
      <c r="I33" s="151"/>
      <c r="J33" s="152">
        <f>SUM(J5:J32)</f>
        <v>0</v>
      </c>
      <c r="K33" s="245"/>
      <c r="L33" s="198"/>
      <c r="M33" s="153">
        <f>SUM(M5:M32)</f>
        <v>0</v>
      </c>
      <c r="N33" s="233"/>
      <c r="O33" s="511" t="s">
        <v>405</v>
      </c>
      <c r="P33" s="154"/>
      <c r="Q33" s="199">
        <f>SUM(Q5:Q32)</f>
        <v>2050</v>
      </c>
      <c r="R33" s="197"/>
      <c r="S33" s="155">
        <f>SUM(S5:S32)</f>
        <v>0</v>
      </c>
      <c r="T33" s="233"/>
      <c r="U33" s="196"/>
      <c r="V33" s="154"/>
      <c r="W33" s="199">
        <f>SUM(W5:W32)</f>
        <v>0</v>
      </c>
      <c r="X33" s="197"/>
      <c r="Y33" s="155">
        <f>SUM(Y5:Y32)</f>
        <v>0</v>
      </c>
      <c r="Z33" s="233"/>
      <c r="AA33" s="335" t="str">
        <f>CONCATENATE(FIXED(COUNTA(D5:D32),0,0),"　店")</f>
        <v>4　店</v>
      </c>
      <c r="AB33" s="154"/>
      <c r="AC33" s="199">
        <f>SUM(AC5:AC32)</f>
        <v>1900</v>
      </c>
      <c r="AD33" s="197"/>
      <c r="AE33" s="155">
        <f>SUM(AE5:AE32)</f>
        <v>0</v>
      </c>
      <c r="AF33" s="336"/>
    </row>
    <row r="34" spans="5:32" s="160" customFormat="1" x14ac:dyDescent="0.15">
      <c r="F34" s="161"/>
      <c r="G34" s="162"/>
      <c r="H34" s="161"/>
      <c r="K34" s="163"/>
      <c r="AF34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 topLeftCell="A3">
      <selection activeCell="AA33" sqref="AA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printArea="1" hiddenColumns="1">
      <selection activeCell="D5" sqref="D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6">
    <mergeCell ref="AA1:AE1"/>
    <mergeCell ref="AA2:AC2"/>
    <mergeCell ref="G1:L2"/>
    <mergeCell ref="F3:H3"/>
    <mergeCell ref="M3:O3"/>
    <mergeCell ref="O1:W1"/>
    <mergeCell ref="O2:W2"/>
    <mergeCell ref="AF25:AF26"/>
    <mergeCell ref="AF22:AF23"/>
    <mergeCell ref="T4:X4"/>
    <mergeCell ref="Z4:AD4"/>
    <mergeCell ref="E4:I4"/>
    <mergeCell ref="K4:L4"/>
    <mergeCell ref="N4:R4"/>
    <mergeCell ref="AF18:AF19"/>
    <mergeCell ref="AF20:AF21"/>
  </mergeCells>
  <phoneticPr fontId="2"/>
  <conditionalFormatting sqref="G5:G24">
    <cfRule type="cellIs" dxfId="12" priority="1" operator="notEqual">
      <formula>#REF!</formula>
    </cfRule>
  </conditionalFormatting>
  <dataValidations count="3">
    <dataValidation operator="lessThanOrEqual" showInputMessage="1" showErrorMessage="1" sqref="AG1:IV2" xr:uid="{00000000-0002-0000-0400-000000000000}"/>
    <dataValidation type="whole" operator="lessThanOrEqual" allowBlank="1" showInputMessage="1" showErrorMessage="1" sqref="J5:J26 M5:M26 S5:S26 AE5:AE26 Y5:Y26" xr:uid="{00000000-0002-0000-0400-000001000000}">
      <formula1>H5</formula1>
    </dataValidation>
    <dataValidation type="whole" operator="lessThanOrEqual" showInputMessage="1" showErrorMessage="1" sqref="AG3:IV65536" xr:uid="{00000000-0002-0000-04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B9 I12:AB16 I10:P10 R10:AB10 I8:N8 R8:S8 I11:Z11 AB11 I5:N5 I6:N6 I7:N7 R5 R6:S6 R7:S7 U8:Z8 U7:Z7 U6:Z6 T5:Z5 I19:AB23 I18:X18 Z18:AB18 I17 K17:AB17" unlockedFormula="1"/>
  </ignoredError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7.125" style="43" hidden="1" customWidth="1"/>
    <col min="5" max="5" width="1.875" style="43" customWidth="1"/>
    <col min="6" max="6" width="11.375" style="67" customWidth="1"/>
    <col min="7" max="7" width="2.125" style="110" customWidth="1"/>
    <col min="8" max="8" width="7.125" style="67" customWidth="1"/>
    <col min="9" max="9" width="0.375" style="43" customWidth="1"/>
    <col min="10" max="10" width="7.625" style="43" customWidth="1"/>
    <col min="11" max="11" width="6.625" style="43" hidden="1" customWidth="1"/>
    <col min="12" max="12" width="0.375" style="43" hidden="1" customWidth="1"/>
    <col min="13" max="13" width="8.125" style="43" hidden="1" customWidth="1"/>
    <col min="14" max="14" width="0.875" style="43" customWidth="1"/>
    <col min="15" max="15" width="8.875" style="43" customWidth="1"/>
    <col min="16" max="16" width="2.125" style="43" customWidth="1"/>
    <col min="17" max="17" width="6.625" style="43" customWidth="1"/>
    <col min="18" max="18" width="0.375" style="43" customWidth="1"/>
    <col min="19" max="19" width="7.125" style="43" customWidth="1"/>
    <col min="20" max="20" width="0.375" style="43" customWidth="1"/>
    <col min="21" max="21" width="9.875" style="43" customWidth="1"/>
    <col min="22" max="22" width="2.125" style="43" customWidth="1"/>
    <col min="23" max="23" width="6.125" style="43" customWidth="1"/>
    <col min="24" max="24" width="0.375" style="43" customWidth="1"/>
    <col min="25" max="25" width="7.125" style="43" customWidth="1"/>
    <col min="26" max="26" width="0.375" style="43" customWidth="1"/>
    <col min="27" max="27" width="8.875" style="43" customWidth="1"/>
    <col min="28" max="28" width="2.125" style="43" customWidth="1"/>
    <col min="29" max="29" width="6.125" style="43" customWidth="1"/>
    <col min="30" max="30" width="0.375" style="43" customWidth="1"/>
    <col min="31" max="31" width="7.125" style="43" customWidth="1"/>
    <col min="32" max="32" width="16.625" style="43" customWidth="1"/>
    <col min="33" max="16384" width="9" style="43"/>
  </cols>
  <sheetData>
    <row r="1" spans="1:32" ht="30" customHeight="1" x14ac:dyDescent="0.2">
      <c r="E1" s="45" t="s">
        <v>0</v>
      </c>
      <c r="F1" s="82"/>
      <c r="G1" s="582"/>
      <c r="H1" s="582"/>
      <c r="I1" s="582"/>
      <c r="J1" s="582"/>
      <c r="K1" s="582"/>
      <c r="L1" s="583"/>
      <c r="M1" s="46" t="s">
        <v>1</v>
      </c>
      <c r="N1" s="466"/>
      <c r="O1" s="586" t="s">
        <v>83</v>
      </c>
      <c r="P1" s="586"/>
      <c r="Q1" s="586"/>
      <c r="R1" s="586"/>
      <c r="S1" s="586"/>
      <c r="T1" s="586"/>
      <c r="U1" s="586"/>
      <c r="V1" s="586"/>
      <c r="W1" s="587"/>
      <c r="X1" s="46" t="s">
        <v>2</v>
      </c>
      <c r="Y1" s="47"/>
      <c r="Z1" s="47"/>
      <c r="AA1" s="578"/>
      <c r="AB1" s="578"/>
      <c r="AC1" s="578"/>
      <c r="AD1" s="578"/>
      <c r="AE1" s="579"/>
      <c r="AF1" s="48" t="s">
        <v>3</v>
      </c>
    </row>
    <row r="2" spans="1:32" ht="30" customHeight="1" x14ac:dyDescent="0.2">
      <c r="E2" s="49"/>
      <c r="F2" s="50"/>
      <c r="G2" s="584"/>
      <c r="H2" s="584"/>
      <c r="I2" s="584"/>
      <c r="J2" s="584"/>
      <c r="K2" s="584"/>
      <c r="L2" s="585"/>
      <c r="M2" s="46" t="s">
        <v>4</v>
      </c>
      <c r="N2" s="466"/>
      <c r="O2" s="586" t="s">
        <v>84</v>
      </c>
      <c r="P2" s="586"/>
      <c r="Q2" s="586"/>
      <c r="R2" s="586"/>
      <c r="S2" s="586"/>
      <c r="T2" s="586"/>
      <c r="U2" s="586"/>
      <c r="V2" s="586"/>
      <c r="W2" s="587"/>
      <c r="X2" s="46" t="s">
        <v>5</v>
      </c>
      <c r="Y2" s="47"/>
      <c r="Z2" s="47"/>
      <c r="AA2" s="580">
        <f>SUM(J34,M34,S34,Y34,AE34)</f>
        <v>0</v>
      </c>
      <c r="AB2" s="580"/>
      <c r="AC2" s="580"/>
      <c r="AD2" s="47"/>
      <c r="AE2" s="51" t="s">
        <v>6</v>
      </c>
      <c r="AF2" s="52"/>
    </row>
    <row r="3" spans="1:32" ht="24.95" customHeight="1" thickBot="1" x14ac:dyDescent="0.2">
      <c r="F3" s="581" t="s">
        <v>14</v>
      </c>
      <c r="G3" s="581"/>
      <c r="H3" s="581"/>
      <c r="I3" s="337"/>
      <c r="J3" s="337"/>
      <c r="K3" s="53" t="s">
        <v>7</v>
      </c>
      <c r="L3" s="54"/>
      <c r="N3" s="54"/>
      <c r="O3" s="41">
        <f>H34+Q34+W34+AC34</f>
        <v>28400</v>
      </c>
      <c r="Q3" s="55" t="s">
        <v>6</v>
      </c>
    </row>
    <row r="4" spans="1:32" ht="15.6" customHeight="1" x14ac:dyDescent="0.15">
      <c r="E4" s="571" t="s">
        <v>8</v>
      </c>
      <c r="F4" s="572"/>
      <c r="G4" s="572"/>
      <c r="H4" s="572"/>
      <c r="I4" s="573"/>
      <c r="J4" s="56" t="s">
        <v>9</v>
      </c>
      <c r="K4" s="591" t="s">
        <v>10</v>
      </c>
      <c r="L4" s="590"/>
      <c r="M4" s="338" t="s">
        <v>9</v>
      </c>
      <c r="N4" s="588" t="s">
        <v>11</v>
      </c>
      <c r="O4" s="589"/>
      <c r="P4" s="589"/>
      <c r="Q4" s="589"/>
      <c r="R4" s="590"/>
      <c r="S4" s="338"/>
      <c r="T4" s="588" t="s">
        <v>12</v>
      </c>
      <c r="U4" s="589"/>
      <c r="V4" s="589"/>
      <c r="W4" s="589"/>
      <c r="X4" s="590"/>
      <c r="Y4" s="338" t="s">
        <v>9</v>
      </c>
      <c r="Z4" s="588" t="s">
        <v>13</v>
      </c>
      <c r="AA4" s="589"/>
      <c r="AB4" s="589"/>
      <c r="AC4" s="589"/>
      <c r="AD4" s="590"/>
      <c r="AE4" s="338" t="s">
        <v>9</v>
      </c>
      <c r="AF4" s="339" t="s">
        <v>40</v>
      </c>
    </row>
    <row r="5" spans="1:32" ht="15.6" customHeight="1" x14ac:dyDescent="0.15">
      <c r="A5" s="43">
        <v>230105101103</v>
      </c>
      <c r="B5" s="43">
        <v>230105201202</v>
      </c>
      <c r="C5" s="43">
        <v>230105301304</v>
      </c>
      <c r="D5" s="57">
        <v>230105401501</v>
      </c>
      <c r="E5" s="58"/>
      <c r="F5" s="61" t="s">
        <v>189</v>
      </c>
      <c r="G5" s="504" t="s">
        <v>396</v>
      </c>
      <c r="H5" s="353">
        <v>1200</v>
      </c>
      <c r="I5" s="62"/>
      <c r="J5" s="215"/>
      <c r="K5" s="340"/>
      <c r="L5" s="341"/>
      <c r="M5" s="216"/>
      <c r="N5" s="342"/>
      <c r="O5" s="343" t="s">
        <v>199</v>
      </c>
      <c r="P5" s="217" t="s">
        <v>103</v>
      </c>
      <c r="Q5" s="344">
        <v>950</v>
      </c>
      <c r="R5" s="341"/>
      <c r="S5" s="216"/>
      <c r="T5" s="345"/>
      <c r="U5" s="201"/>
      <c r="V5" s="177"/>
      <c r="W5" s="202"/>
      <c r="X5" s="341"/>
      <c r="Y5" s="216"/>
      <c r="Z5" s="345">
        <v>230110402501</v>
      </c>
      <c r="AA5" s="346" t="s">
        <v>367</v>
      </c>
      <c r="AB5" s="218" t="s">
        <v>103</v>
      </c>
      <c r="AC5" s="347">
        <v>500</v>
      </c>
      <c r="AD5" s="348"/>
      <c r="AE5" s="59"/>
      <c r="AF5" s="349" t="s">
        <v>61</v>
      </c>
    </row>
    <row r="6" spans="1:32" ht="15.6" customHeight="1" x14ac:dyDescent="0.15">
      <c r="A6" s="43">
        <v>230105101104</v>
      </c>
      <c r="B6" s="43">
        <v>230105201203</v>
      </c>
      <c r="D6" s="57">
        <v>230105401502</v>
      </c>
      <c r="E6" s="60"/>
      <c r="F6" s="61" t="s">
        <v>190</v>
      </c>
      <c r="G6" s="505" t="s">
        <v>397</v>
      </c>
      <c r="H6" s="353">
        <v>2150</v>
      </c>
      <c r="I6" s="62"/>
      <c r="J6" s="63"/>
      <c r="K6" s="350"/>
      <c r="L6" s="351"/>
      <c r="M6" s="64"/>
      <c r="N6" s="350">
        <v>230105201202</v>
      </c>
      <c r="O6" s="352" t="s">
        <v>196</v>
      </c>
      <c r="P6" s="65" t="s">
        <v>103</v>
      </c>
      <c r="Q6" s="353">
        <v>1550</v>
      </c>
      <c r="R6" s="351"/>
      <c r="S6" s="64"/>
      <c r="T6" s="354">
        <v>230105301302</v>
      </c>
      <c r="U6" s="201"/>
      <c r="V6" s="177"/>
      <c r="W6" s="202"/>
      <c r="X6" s="351"/>
      <c r="Y6" s="64"/>
      <c r="Z6" s="354">
        <v>230105401501</v>
      </c>
      <c r="AA6" s="81" t="s">
        <v>190</v>
      </c>
      <c r="AB6" s="66" t="s">
        <v>103</v>
      </c>
      <c r="AC6" s="353">
        <v>450</v>
      </c>
      <c r="AD6" s="351"/>
      <c r="AE6" s="64"/>
      <c r="AF6" s="384" t="s">
        <v>432</v>
      </c>
    </row>
    <row r="7" spans="1:32" ht="15.6" customHeight="1" x14ac:dyDescent="0.15">
      <c r="A7" s="43">
        <v>230105101105</v>
      </c>
      <c r="B7" s="43">
        <v>230105201205</v>
      </c>
      <c r="D7" s="57">
        <v>230105401503</v>
      </c>
      <c r="E7" s="60"/>
      <c r="F7" s="61" t="s">
        <v>191</v>
      </c>
      <c r="G7" s="505" t="s">
        <v>397</v>
      </c>
      <c r="H7" s="353">
        <v>1400</v>
      </c>
      <c r="I7" s="62"/>
      <c r="J7" s="63"/>
      <c r="K7" s="350"/>
      <c r="L7" s="351"/>
      <c r="M7" s="64"/>
      <c r="N7" s="350">
        <v>230105201202</v>
      </c>
      <c r="O7" s="352" t="s">
        <v>200</v>
      </c>
      <c r="P7" s="65" t="s">
        <v>103</v>
      </c>
      <c r="Q7" s="353">
        <v>200</v>
      </c>
      <c r="R7" s="351"/>
      <c r="S7" s="64"/>
      <c r="T7" s="354">
        <v>230105301302</v>
      </c>
      <c r="U7" s="201"/>
      <c r="V7" s="177"/>
      <c r="W7" s="202"/>
      <c r="X7" s="351"/>
      <c r="Y7" s="64"/>
      <c r="Z7" s="354">
        <v>230105401501</v>
      </c>
      <c r="AA7" s="81" t="s">
        <v>194</v>
      </c>
      <c r="AB7" s="66" t="s">
        <v>103</v>
      </c>
      <c r="AC7" s="353">
        <v>250</v>
      </c>
      <c r="AD7" s="351"/>
      <c r="AE7" s="64"/>
      <c r="AF7" s="384" t="s">
        <v>453</v>
      </c>
    </row>
    <row r="8" spans="1:32" ht="15.6" customHeight="1" x14ac:dyDescent="0.15">
      <c r="A8" s="43">
        <v>230105101106</v>
      </c>
      <c r="B8" s="43">
        <v>230105201208</v>
      </c>
      <c r="D8" s="57">
        <v>230105401504</v>
      </c>
      <c r="E8" s="60"/>
      <c r="F8" s="61" t="s">
        <v>192</v>
      </c>
      <c r="G8" s="505" t="s">
        <v>402</v>
      </c>
      <c r="H8" s="353">
        <v>2200</v>
      </c>
      <c r="I8" s="62"/>
      <c r="J8" s="63"/>
      <c r="K8" s="350"/>
      <c r="L8" s="351"/>
      <c r="M8" s="64"/>
      <c r="N8" s="350">
        <v>230105201202</v>
      </c>
      <c r="O8" s="352" t="s">
        <v>366</v>
      </c>
      <c r="P8" s="65" t="s">
        <v>103</v>
      </c>
      <c r="Q8" s="353">
        <v>1400</v>
      </c>
      <c r="R8" s="351"/>
      <c r="S8" s="64"/>
      <c r="T8" s="354">
        <v>230105301302</v>
      </c>
      <c r="U8" s="442"/>
      <c r="V8" s="431"/>
      <c r="W8" s="461"/>
      <c r="X8" s="351"/>
      <c r="Y8" s="64"/>
      <c r="Z8" s="354">
        <v>230105401501</v>
      </c>
      <c r="AA8" s="81" t="s">
        <v>368</v>
      </c>
      <c r="AB8" s="66" t="s">
        <v>103</v>
      </c>
      <c r="AC8" s="353">
        <v>400</v>
      </c>
      <c r="AD8" s="351"/>
      <c r="AE8" s="64"/>
      <c r="AF8" s="384" t="s">
        <v>480</v>
      </c>
    </row>
    <row r="9" spans="1:32" ht="15.6" customHeight="1" x14ac:dyDescent="0.15">
      <c r="A9" s="43">
        <v>230105101107</v>
      </c>
      <c r="D9" s="57">
        <v>230105401505</v>
      </c>
      <c r="E9" s="60"/>
      <c r="F9" s="61" t="s">
        <v>413</v>
      </c>
      <c r="G9" s="505" t="s">
        <v>402</v>
      </c>
      <c r="H9" s="353">
        <v>2800</v>
      </c>
      <c r="I9" s="62"/>
      <c r="J9" s="63"/>
      <c r="K9" s="350"/>
      <c r="L9" s="351"/>
      <c r="M9" s="64"/>
      <c r="N9" s="350">
        <v>230105201202</v>
      </c>
      <c r="O9" s="352"/>
      <c r="P9" s="65"/>
      <c r="Q9" s="353"/>
      <c r="R9" s="351"/>
      <c r="S9" s="64"/>
      <c r="T9" s="354"/>
      <c r="U9" s="201"/>
      <c r="V9" s="177"/>
      <c r="W9" s="202"/>
      <c r="X9" s="351"/>
      <c r="Y9" s="64"/>
      <c r="Z9" s="354">
        <v>230105401501</v>
      </c>
      <c r="AA9" s="81" t="s">
        <v>201</v>
      </c>
      <c r="AB9" s="66" t="s">
        <v>103</v>
      </c>
      <c r="AC9" s="353">
        <v>450</v>
      </c>
      <c r="AD9" s="351"/>
      <c r="AE9" s="64"/>
      <c r="AF9" s="384" t="s">
        <v>99</v>
      </c>
    </row>
    <row r="10" spans="1:32" ht="15.6" customHeight="1" x14ac:dyDescent="0.15">
      <c r="A10" s="43">
        <v>230105101109</v>
      </c>
      <c r="D10" s="57"/>
      <c r="E10" s="60"/>
      <c r="F10" s="506" t="s">
        <v>193</v>
      </c>
      <c r="G10" s="505" t="s">
        <v>402</v>
      </c>
      <c r="H10" s="353">
        <v>2200</v>
      </c>
      <c r="I10" s="62"/>
      <c r="J10" s="63"/>
      <c r="K10" s="350"/>
      <c r="L10" s="351"/>
      <c r="M10" s="64"/>
      <c r="N10" s="350">
        <v>230105201202</v>
      </c>
      <c r="O10" s="352"/>
      <c r="P10" s="65"/>
      <c r="Q10" s="353"/>
      <c r="R10" s="351"/>
      <c r="S10" s="64"/>
      <c r="T10" s="354"/>
      <c r="U10" s="201"/>
      <c r="V10" s="177"/>
      <c r="W10" s="202"/>
      <c r="X10" s="351"/>
      <c r="Y10" s="64"/>
      <c r="Z10" s="354"/>
      <c r="AA10" s="81"/>
      <c r="AB10" s="66"/>
      <c r="AC10" s="353"/>
      <c r="AD10" s="351"/>
      <c r="AE10" s="64"/>
      <c r="AF10" s="355" t="s">
        <v>64</v>
      </c>
    </row>
    <row r="11" spans="1:32" ht="15.6" customHeight="1" x14ac:dyDescent="0.15">
      <c r="A11" s="43">
        <v>230105101110</v>
      </c>
      <c r="D11" s="57"/>
      <c r="E11" s="60"/>
      <c r="F11" s="61" t="s">
        <v>194</v>
      </c>
      <c r="G11" s="505" t="s">
        <v>402</v>
      </c>
      <c r="H11" s="353">
        <v>2850</v>
      </c>
      <c r="I11" s="62"/>
      <c r="J11" s="63"/>
      <c r="K11" s="350"/>
      <c r="L11" s="351"/>
      <c r="M11" s="64"/>
      <c r="N11" s="350">
        <v>230105201202</v>
      </c>
      <c r="O11" s="352"/>
      <c r="P11" s="65"/>
      <c r="Q11" s="353"/>
      <c r="R11" s="351"/>
      <c r="S11" s="64"/>
      <c r="T11" s="354"/>
      <c r="U11" s="201"/>
      <c r="V11" s="177"/>
      <c r="W11" s="202"/>
      <c r="X11" s="351"/>
      <c r="Y11" s="64"/>
      <c r="Z11" s="354"/>
      <c r="AA11" s="81"/>
      <c r="AB11" s="66"/>
      <c r="AC11" s="353"/>
      <c r="AD11" s="351"/>
      <c r="AE11" s="64"/>
      <c r="AF11" s="113"/>
    </row>
    <row r="12" spans="1:32" ht="15.6" customHeight="1" x14ac:dyDescent="0.15">
      <c r="A12" s="43">
        <v>230105101112</v>
      </c>
      <c r="D12" s="57"/>
      <c r="E12" s="60"/>
      <c r="F12" s="61" t="s">
        <v>195</v>
      </c>
      <c r="G12" s="505" t="s">
        <v>402</v>
      </c>
      <c r="H12" s="353">
        <v>2000</v>
      </c>
      <c r="I12" s="62"/>
      <c r="J12" s="63"/>
      <c r="K12" s="350"/>
      <c r="L12" s="351"/>
      <c r="M12" s="64"/>
      <c r="N12" s="350">
        <v>230105201202</v>
      </c>
      <c r="O12" s="352"/>
      <c r="P12" s="65"/>
      <c r="Q12" s="353"/>
      <c r="R12" s="351"/>
      <c r="S12" s="64"/>
      <c r="T12" s="354"/>
      <c r="U12" s="201"/>
      <c r="V12" s="177"/>
      <c r="W12" s="202"/>
      <c r="X12" s="351"/>
      <c r="Y12" s="64"/>
      <c r="Z12" s="354"/>
      <c r="AA12" s="81"/>
      <c r="AB12" s="66"/>
      <c r="AC12" s="353"/>
      <c r="AD12" s="351"/>
      <c r="AE12" s="64"/>
      <c r="AF12" s="356"/>
    </row>
    <row r="13" spans="1:32" ht="15.6" customHeight="1" x14ac:dyDescent="0.15">
      <c r="A13" s="43">
        <v>230105101113</v>
      </c>
      <c r="D13" s="57"/>
      <c r="E13" s="60"/>
      <c r="F13" s="61" t="s">
        <v>196</v>
      </c>
      <c r="G13" s="505" t="s">
        <v>402</v>
      </c>
      <c r="H13" s="353">
        <v>1650</v>
      </c>
      <c r="I13" s="62"/>
      <c r="J13" s="63"/>
      <c r="K13" s="350"/>
      <c r="L13" s="351"/>
      <c r="M13" s="64"/>
      <c r="N13" s="350">
        <v>230105201202</v>
      </c>
      <c r="O13" s="352"/>
      <c r="P13" s="65"/>
      <c r="Q13" s="353"/>
      <c r="R13" s="351"/>
      <c r="S13" s="64"/>
      <c r="T13" s="354"/>
      <c r="U13" s="201"/>
      <c r="V13" s="177"/>
      <c r="W13" s="202"/>
      <c r="X13" s="351"/>
      <c r="Y13" s="64"/>
      <c r="Z13" s="354"/>
      <c r="AA13" s="81"/>
      <c r="AB13" s="66"/>
      <c r="AC13" s="353"/>
      <c r="AD13" s="351"/>
      <c r="AE13" s="64"/>
      <c r="AF13" s="356"/>
    </row>
    <row r="14" spans="1:32" x14ac:dyDescent="0.15">
      <c r="A14" s="43">
        <v>230105101114</v>
      </c>
      <c r="D14" s="57"/>
      <c r="E14" s="60"/>
      <c r="F14" s="61" t="s">
        <v>197</v>
      </c>
      <c r="G14" s="505" t="s">
        <v>402</v>
      </c>
      <c r="H14" s="353">
        <v>950</v>
      </c>
      <c r="I14" s="62"/>
      <c r="J14" s="63"/>
      <c r="K14" s="350"/>
      <c r="L14" s="351"/>
      <c r="M14" s="64"/>
      <c r="N14" s="350">
        <v>230105201202</v>
      </c>
      <c r="O14" s="352"/>
      <c r="P14" s="65"/>
      <c r="Q14" s="353"/>
      <c r="R14" s="351"/>
      <c r="S14" s="64"/>
      <c r="T14" s="354"/>
      <c r="U14" s="201"/>
      <c r="V14" s="177"/>
      <c r="W14" s="202"/>
      <c r="X14" s="351"/>
      <c r="Y14" s="64"/>
      <c r="Z14" s="354"/>
      <c r="AA14" s="81"/>
      <c r="AB14" s="66"/>
      <c r="AC14" s="353"/>
      <c r="AD14" s="351"/>
      <c r="AE14" s="64"/>
      <c r="AF14" s="356"/>
    </row>
    <row r="15" spans="1:32" ht="15.6" customHeight="1" x14ac:dyDescent="0.15">
      <c r="A15" s="43">
        <v>230105101115</v>
      </c>
      <c r="D15" s="57"/>
      <c r="E15" s="60"/>
      <c r="F15" s="61" t="s">
        <v>198</v>
      </c>
      <c r="G15" s="505" t="s">
        <v>402</v>
      </c>
      <c r="H15" s="353">
        <v>2850</v>
      </c>
      <c r="I15" s="62"/>
      <c r="J15" s="63"/>
      <c r="K15" s="350"/>
      <c r="L15" s="351"/>
      <c r="M15" s="64"/>
      <c r="N15" s="350">
        <v>230105201202</v>
      </c>
      <c r="O15" s="352"/>
      <c r="P15" s="65"/>
      <c r="Q15" s="353"/>
      <c r="R15" s="351"/>
      <c r="S15" s="64"/>
      <c r="T15" s="354"/>
      <c r="U15" s="201"/>
      <c r="V15" s="177"/>
      <c r="W15" s="202"/>
      <c r="X15" s="351"/>
      <c r="Y15" s="64"/>
      <c r="Z15" s="354"/>
      <c r="AA15" s="81"/>
      <c r="AB15" s="66"/>
      <c r="AC15" s="353"/>
      <c r="AD15" s="351"/>
      <c r="AE15" s="64"/>
      <c r="AF15" s="356"/>
    </row>
    <row r="16" spans="1:32" ht="15.6" customHeight="1" x14ac:dyDescent="0.15">
      <c r="A16" s="43">
        <v>230105101116</v>
      </c>
      <c r="D16" s="57"/>
      <c r="E16" s="60"/>
      <c r="F16" s="61"/>
      <c r="G16" s="505"/>
      <c r="H16" s="353"/>
      <c r="I16" s="62"/>
      <c r="J16" s="63"/>
      <c r="K16" s="350"/>
      <c r="L16" s="351"/>
      <c r="M16" s="64"/>
      <c r="N16" s="350">
        <v>230105201202</v>
      </c>
      <c r="O16" s="352"/>
      <c r="P16" s="65"/>
      <c r="Q16" s="353"/>
      <c r="R16" s="351"/>
      <c r="S16" s="64"/>
      <c r="T16" s="354"/>
      <c r="U16" s="201"/>
      <c r="V16" s="177"/>
      <c r="W16" s="202"/>
      <c r="X16" s="351"/>
      <c r="Y16" s="64"/>
      <c r="Z16" s="354"/>
      <c r="AA16" s="81"/>
      <c r="AB16" s="66"/>
      <c r="AC16" s="353"/>
      <c r="AD16" s="351"/>
      <c r="AE16" s="64"/>
      <c r="AF16" s="356"/>
    </row>
    <row r="17" spans="1:32" ht="15.6" customHeight="1" x14ac:dyDescent="0.15">
      <c r="A17" s="43">
        <v>230105101117</v>
      </c>
      <c r="D17" s="57"/>
      <c r="E17" s="60"/>
      <c r="F17" s="61"/>
      <c r="G17" s="505"/>
      <c r="H17" s="353"/>
      <c r="I17" s="62"/>
      <c r="J17" s="63"/>
      <c r="K17" s="350"/>
      <c r="L17" s="351"/>
      <c r="M17" s="64"/>
      <c r="N17" s="350">
        <v>230105201202</v>
      </c>
      <c r="O17" s="352"/>
      <c r="P17" s="65"/>
      <c r="Q17" s="353"/>
      <c r="R17" s="351"/>
      <c r="S17" s="64"/>
      <c r="T17" s="354"/>
      <c r="U17" s="201"/>
      <c r="V17" s="177"/>
      <c r="W17" s="202"/>
      <c r="X17" s="351"/>
      <c r="Y17" s="64"/>
      <c r="Z17" s="354"/>
      <c r="AA17" s="81"/>
      <c r="AB17" s="66"/>
      <c r="AC17" s="353"/>
      <c r="AD17" s="351"/>
      <c r="AE17" s="64"/>
      <c r="AF17" s="356"/>
    </row>
    <row r="18" spans="1:32" ht="15.6" customHeight="1" x14ac:dyDescent="0.15">
      <c r="A18" s="43">
        <v>230105101118</v>
      </c>
      <c r="D18" s="57"/>
      <c r="E18" s="60"/>
      <c r="F18" s="61"/>
      <c r="G18" s="66"/>
      <c r="H18" s="353"/>
      <c r="I18" s="62"/>
      <c r="J18" s="63"/>
      <c r="K18" s="350"/>
      <c r="L18" s="351"/>
      <c r="M18" s="64"/>
      <c r="N18" s="350">
        <v>230105201202</v>
      </c>
      <c r="O18" s="352"/>
      <c r="P18" s="65"/>
      <c r="Q18" s="353"/>
      <c r="R18" s="351"/>
      <c r="S18" s="64"/>
      <c r="T18" s="354"/>
      <c r="U18" s="201"/>
      <c r="V18" s="177"/>
      <c r="W18" s="202"/>
      <c r="X18" s="351"/>
      <c r="Y18" s="64"/>
      <c r="Z18" s="354"/>
      <c r="AA18" s="81"/>
      <c r="AB18" s="66"/>
      <c r="AC18" s="353"/>
      <c r="AD18" s="351"/>
      <c r="AE18" s="64"/>
      <c r="AF18" s="356"/>
    </row>
    <row r="19" spans="1:32" ht="15.6" customHeight="1" x14ac:dyDescent="0.15">
      <c r="A19" s="43">
        <v>230105101119</v>
      </c>
      <c r="D19" s="57"/>
      <c r="E19" s="60"/>
      <c r="F19" s="61"/>
      <c r="G19" s="66"/>
      <c r="H19" s="353"/>
      <c r="I19" s="62"/>
      <c r="J19" s="63"/>
      <c r="K19" s="350"/>
      <c r="L19" s="351"/>
      <c r="M19" s="64"/>
      <c r="N19" s="350">
        <v>230105201202</v>
      </c>
      <c r="O19" s="352"/>
      <c r="P19" s="65"/>
      <c r="Q19" s="353"/>
      <c r="R19" s="351"/>
      <c r="S19" s="64"/>
      <c r="T19" s="354"/>
      <c r="U19" s="201"/>
      <c r="V19" s="177"/>
      <c r="W19" s="202"/>
      <c r="X19" s="351"/>
      <c r="Y19" s="64"/>
      <c r="Z19" s="354"/>
      <c r="AA19" s="81"/>
      <c r="AB19" s="66"/>
      <c r="AC19" s="353"/>
      <c r="AD19" s="351"/>
      <c r="AE19" s="64"/>
      <c r="AF19" s="356"/>
    </row>
    <row r="20" spans="1:32" ht="15.6" customHeight="1" x14ac:dyDescent="0.15">
      <c r="A20" s="43">
        <v>230105101120</v>
      </c>
      <c r="D20" s="57"/>
      <c r="E20" s="60"/>
      <c r="F20" s="61"/>
      <c r="G20" s="66"/>
      <c r="H20" s="353"/>
      <c r="I20" s="62"/>
      <c r="J20" s="63"/>
      <c r="K20" s="350"/>
      <c r="L20" s="351"/>
      <c r="M20" s="64"/>
      <c r="N20" s="350">
        <v>230105201202</v>
      </c>
      <c r="O20" s="352"/>
      <c r="P20" s="65"/>
      <c r="Q20" s="353"/>
      <c r="R20" s="351"/>
      <c r="S20" s="64"/>
      <c r="T20" s="354"/>
      <c r="U20" s="201"/>
      <c r="V20" s="177"/>
      <c r="W20" s="202"/>
      <c r="X20" s="351"/>
      <c r="Y20" s="64"/>
      <c r="Z20" s="354"/>
      <c r="AA20" s="81"/>
      <c r="AB20" s="66"/>
      <c r="AC20" s="353"/>
      <c r="AD20" s="351"/>
      <c r="AE20" s="64"/>
      <c r="AF20" s="356"/>
    </row>
    <row r="21" spans="1:32" ht="15.6" customHeight="1" x14ac:dyDescent="0.15">
      <c r="E21" s="60"/>
      <c r="F21" s="61"/>
      <c r="G21" s="66"/>
      <c r="H21" s="353"/>
      <c r="I21" s="62"/>
      <c r="J21" s="63"/>
      <c r="K21" s="350"/>
      <c r="L21" s="351"/>
      <c r="M21" s="64"/>
      <c r="N21" s="350"/>
      <c r="O21" s="352"/>
      <c r="P21" s="65"/>
      <c r="Q21" s="353"/>
      <c r="R21" s="351"/>
      <c r="S21" s="64"/>
      <c r="T21" s="354"/>
      <c r="U21" s="201"/>
      <c r="V21" s="177"/>
      <c r="W21" s="202"/>
      <c r="X21" s="351"/>
      <c r="Y21" s="64"/>
      <c r="Z21" s="354"/>
      <c r="AA21" s="81"/>
      <c r="AB21" s="66"/>
      <c r="AC21" s="353"/>
      <c r="AD21" s="351"/>
      <c r="AE21" s="64"/>
      <c r="AF21" s="356"/>
    </row>
    <row r="22" spans="1:32" ht="15.6" customHeight="1" x14ac:dyDescent="0.15">
      <c r="E22" s="60"/>
      <c r="F22" s="61"/>
      <c r="G22" s="66"/>
      <c r="H22" s="42"/>
      <c r="I22" s="62"/>
      <c r="J22" s="63"/>
      <c r="K22" s="350"/>
      <c r="L22" s="351"/>
      <c r="M22" s="64"/>
      <c r="N22" s="350"/>
      <c r="O22" s="352"/>
      <c r="P22" s="65"/>
      <c r="Q22" s="353"/>
      <c r="R22" s="351"/>
      <c r="S22" s="64"/>
      <c r="T22" s="354"/>
      <c r="U22" s="201"/>
      <c r="V22" s="177"/>
      <c r="W22" s="202"/>
      <c r="X22" s="351"/>
      <c r="Y22" s="64"/>
      <c r="Z22" s="354"/>
      <c r="AA22" s="81"/>
      <c r="AB22" s="66"/>
      <c r="AC22" s="353"/>
      <c r="AD22" s="351"/>
      <c r="AE22" s="64"/>
      <c r="AF22" s="356"/>
    </row>
    <row r="23" spans="1:32" ht="15.6" customHeight="1" x14ac:dyDescent="0.15">
      <c r="E23" s="60"/>
      <c r="F23" s="61"/>
      <c r="G23" s="66"/>
      <c r="H23" s="42"/>
      <c r="I23" s="62"/>
      <c r="J23" s="63"/>
      <c r="K23" s="350"/>
      <c r="L23" s="351"/>
      <c r="M23" s="64"/>
      <c r="N23" s="350"/>
      <c r="O23" s="352"/>
      <c r="P23" s="65"/>
      <c r="Q23" s="353"/>
      <c r="R23" s="351"/>
      <c r="S23" s="64"/>
      <c r="T23" s="354"/>
      <c r="U23" s="201"/>
      <c r="V23" s="177"/>
      <c r="W23" s="202"/>
      <c r="X23" s="351"/>
      <c r="Y23" s="64"/>
      <c r="Z23" s="354"/>
      <c r="AA23" s="81"/>
      <c r="AB23" s="66"/>
      <c r="AC23" s="353"/>
      <c r="AD23" s="351"/>
      <c r="AE23" s="64"/>
      <c r="AF23" s="356"/>
    </row>
    <row r="24" spans="1:32" ht="15.6" customHeight="1" x14ac:dyDescent="0.15">
      <c r="E24" s="60"/>
      <c r="F24" s="61"/>
      <c r="G24" s="66"/>
      <c r="H24" s="42"/>
      <c r="I24" s="62"/>
      <c r="J24" s="63"/>
      <c r="K24" s="350"/>
      <c r="L24" s="351"/>
      <c r="M24" s="64"/>
      <c r="N24" s="350"/>
      <c r="O24" s="352"/>
      <c r="P24" s="65"/>
      <c r="Q24" s="353"/>
      <c r="R24" s="351"/>
      <c r="S24" s="64"/>
      <c r="T24" s="354"/>
      <c r="U24" s="201"/>
      <c r="V24" s="177"/>
      <c r="W24" s="202"/>
      <c r="X24" s="351"/>
      <c r="Y24" s="64"/>
      <c r="Z24" s="354"/>
      <c r="AA24" s="81"/>
      <c r="AB24" s="66"/>
      <c r="AC24" s="353"/>
      <c r="AD24" s="351"/>
      <c r="AE24" s="64"/>
      <c r="AF24" s="356"/>
    </row>
    <row r="25" spans="1:32" ht="15.6" customHeight="1" x14ac:dyDescent="0.15">
      <c r="E25" s="60"/>
      <c r="F25" s="61"/>
      <c r="G25" s="66"/>
      <c r="H25" s="42"/>
      <c r="I25" s="62"/>
      <c r="J25" s="63"/>
      <c r="K25" s="350"/>
      <c r="L25" s="351"/>
      <c r="M25" s="64"/>
      <c r="N25" s="350"/>
      <c r="O25" s="352"/>
      <c r="P25" s="65"/>
      <c r="Q25" s="353"/>
      <c r="R25" s="351"/>
      <c r="S25" s="64"/>
      <c r="T25" s="354"/>
      <c r="U25" s="201"/>
      <c r="V25" s="177"/>
      <c r="W25" s="202"/>
      <c r="X25" s="351"/>
      <c r="Y25" s="64"/>
      <c r="Z25" s="354"/>
      <c r="AA25" s="81"/>
      <c r="AB25" s="66"/>
      <c r="AC25" s="353"/>
      <c r="AD25" s="351"/>
      <c r="AE25" s="64"/>
      <c r="AF25" s="356"/>
    </row>
    <row r="26" spans="1:32" ht="15.6" customHeight="1" x14ac:dyDescent="0.15">
      <c r="E26" s="60"/>
      <c r="F26" s="61"/>
      <c r="G26" s="66"/>
      <c r="H26" s="42"/>
      <c r="I26" s="62"/>
      <c r="J26" s="63"/>
      <c r="K26" s="350"/>
      <c r="L26" s="351"/>
      <c r="M26" s="64"/>
      <c r="N26" s="350"/>
      <c r="O26" s="352"/>
      <c r="P26" s="65"/>
      <c r="Q26" s="353"/>
      <c r="R26" s="351"/>
      <c r="S26" s="64"/>
      <c r="T26" s="354"/>
      <c r="U26" s="201"/>
      <c r="V26" s="177"/>
      <c r="W26" s="202"/>
      <c r="X26" s="351"/>
      <c r="Y26" s="64"/>
      <c r="Z26" s="354"/>
      <c r="AA26" s="81"/>
      <c r="AB26" s="66"/>
      <c r="AC26" s="353"/>
      <c r="AD26" s="351"/>
      <c r="AE26" s="64"/>
      <c r="AF26" s="356"/>
    </row>
    <row r="27" spans="1:32" ht="15.6" customHeight="1" x14ac:dyDescent="0.15">
      <c r="E27" s="60"/>
      <c r="F27" s="61"/>
      <c r="G27" s="66"/>
      <c r="H27" s="42"/>
      <c r="I27" s="62"/>
      <c r="J27" s="63"/>
      <c r="K27" s="350"/>
      <c r="L27" s="351"/>
      <c r="M27" s="64"/>
      <c r="N27" s="350"/>
      <c r="O27" s="352"/>
      <c r="P27" s="65"/>
      <c r="Q27" s="353"/>
      <c r="R27" s="351"/>
      <c r="S27" s="64"/>
      <c r="T27" s="354"/>
      <c r="U27" s="201"/>
      <c r="V27" s="177"/>
      <c r="W27" s="202"/>
      <c r="X27" s="351"/>
      <c r="Y27" s="64"/>
      <c r="Z27" s="354"/>
      <c r="AA27" s="81"/>
      <c r="AB27" s="66"/>
      <c r="AC27" s="353"/>
      <c r="AD27" s="351"/>
      <c r="AE27" s="64"/>
      <c r="AF27" s="356"/>
    </row>
    <row r="28" spans="1:32" ht="15.6" customHeight="1" x14ac:dyDescent="0.15">
      <c r="E28" s="60"/>
      <c r="F28" s="61"/>
      <c r="G28" s="66"/>
      <c r="H28" s="42"/>
      <c r="I28" s="62"/>
      <c r="J28" s="63"/>
      <c r="K28" s="350"/>
      <c r="L28" s="351"/>
      <c r="M28" s="64"/>
      <c r="N28" s="350"/>
      <c r="O28" s="352"/>
      <c r="P28" s="65"/>
      <c r="Q28" s="353"/>
      <c r="R28" s="351"/>
      <c r="S28" s="64"/>
      <c r="T28" s="354"/>
      <c r="U28" s="201"/>
      <c r="V28" s="177"/>
      <c r="W28" s="202"/>
      <c r="X28" s="351"/>
      <c r="Y28" s="64"/>
      <c r="Z28" s="354"/>
      <c r="AA28" s="81"/>
      <c r="AB28" s="66"/>
      <c r="AC28" s="353"/>
      <c r="AD28" s="351"/>
      <c r="AE28" s="64"/>
      <c r="AF28" s="356"/>
    </row>
    <row r="29" spans="1:32" ht="15.6" customHeight="1" x14ac:dyDescent="0.15">
      <c r="E29" s="60"/>
      <c r="F29" s="61"/>
      <c r="G29" s="66"/>
      <c r="H29" s="42"/>
      <c r="I29" s="62"/>
      <c r="J29" s="63"/>
      <c r="K29" s="350"/>
      <c r="L29" s="351"/>
      <c r="M29" s="64"/>
      <c r="N29" s="350"/>
      <c r="O29" s="352"/>
      <c r="P29" s="65"/>
      <c r="Q29" s="353"/>
      <c r="R29" s="351"/>
      <c r="S29" s="64"/>
      <c r="T29" s="354"/>
      <c r="U29" s="201"/>
      <c r="V29" s="177"/>
      <c r="W29" s="202"/>
      <c r="X29" s="351"/>
      <c r="Y29" s="64"/>
      <c r="Z29" s="354"/>
      <c r="AA29" s="81"/>
      <c r="AB29" s="66"/>
      <c r="AC29" s="353"/>
      <c r="AD29" s="351"/>
      <c r="AE29" s="64"/>
      <c r="AF29" s="356"/>
    </row>
    <row r="30" spans="1:32" ht="15.6" customHeight="1" x14ac:dyDescent="0.15">
      <c r="E30" s="60"/>
      <c r="F30" s="61"/>
      <c r="G30" s="66"/>
      <c r="H30" s="42"/>
      <c r="I30" s="62"/>
      <c r="J30" s="63"/>
      <c r="K30" s="350"/>
      <c r="L30" s="351"/>
      <c r="M30" s="64"/>
      <c r="N30" s="350"/>
      <c r="O30" s="352"/>
      <c r="P30" s="65"/>
      <c r="Q30" s="353"/>
      <c r="R30" s="351"/>
      <c r="S30" s="64"/>
      <c r="T30" s="354"/>
      <c r="U30" s="201"/>
      <c r="V30" s="177"/>
      <c r="W30" s="202"/>
      <c r="X30" s="351"/>
      <c r="Y30" s="64"/>
      <c r="Z30" s="354"/>
      <c r="AA30" s="81"/>
      <c r="AB30" s="66"/>
      <c r="AC30" s="353"/>
      <c r="AD30" s="351"/>
      <c r="AE30" s="64"/>
      <c r="AF30" s="356"/>
    </row>
    <row r="31" spans="1:32" ht="15.6" customHeight="1" x14ac:dyDescent="0.15">
      <c r="E31" s="60"/>
      <c r="F31" s="61"/>
      <c r="G31" s="66"/>
      <c r="H31" s="42"/>
      <c r="I31" s="62"/>
      <c r="J31" s="63"/>
      <c r="K31" s="350"/>
      <c r="L31" s="351"/>
      <c r="M31" s="64"/>
      <c r="N31" s="350"/>
      <c r="O31" s="352"/>
      <c r="P31" s="65"/>
      <c r="Q31" s="353"/>
      <c r="R31" s="351"/>
      <c r="S31" s="64"/>
      <c r="T31" s="354"/>
      <c r="U31" s="201"/>
      <c r="V31" s="177"/>
      <c r="W31" s="202"/>
      <c r="X31" s="351"/>
      <c r="Y31" s="64"/>
      <c r="Z31" s="354"/>
      <c r="AA31" s="81"/>
      <c r="AB31" s="66"/>
      <c r="AC31" s="353"/>
      <c r="AD31" s="351"/>
      <c r="AE31" s="64"/>
      <c r="AF31" s="356"/>
    </row>
    <row r="32" spans="1:32" ht="15.6" customHeight="1" x14ac:dyDescent="0.15">
      <c r="E32" s="60"/>
      <c r="F32" s="61"/>
      <c r="G32" s="66"/>
      <c r="H32" s="42"/>
      <c r="I32" s="62"/>
      <c r="J32" s="63"/>
      <c r="K32" s="350"/>
      <c r="L32" s="351"/>
      <c r="M32" s="64"/>
      <c r="N32" s="350"/>
      <c r="O32" s="352"/>
      <c r="P32" s="65"/>
      <c r="Q32" s="353"/>
      <c r="R32" s="351"/>
      <c r="S32" s="64"/>
      <c r="T32" s="354"/>
      <c r="U32" s="201"/>
      <c r="V32" s="177"/>
      <c r="W32" s="202"/>
      <c r="X32" s="351"/>
      <c r="Y32" s="64"/>
      <c r="Z32" s="354"/>
      <c r="AA32" s="81"/>
      <c r="AB32" s="66"/>
      <c r="AC32" s="353"/>
      <c r="AD32" s="351"/>
      <c r="AE32" s="64"/>
      <c r="AF32" s="356"/>
    </row>
    <row r="33" spans="5:32" ht="15.6" customHeight="1" x14ac:dyDescent="0.15">
      <c r="E33" s="68"/>
      <c r="F33" s="61"/>
      <c r="G33" s="66"/>
      <c r="H33" s="42"/>
      <c r="I33" s="62"/>
      <c r="J33" s="219"/>
      <c r="K33" s="357"/>
      <c r="L33" s="358"/>
      <c r="M33" s="220"/>
      <c r="N33" s="357"/>
      <c r="O33" s="359"/>
      <c r="P33" s="221"/>
      <c r="Q33" s="360"/>
      <c r="R33" s="358"/>
      <c r="S33" s="220"/>
      <c r="T33" s="361"/>
      <c r="U33" s="362"/>
      <c r="V33" s="222"/>
      <c r="W33" s="363"/>
      <c r="X33" s="358"/>
      <c r="Y33" s="220"/>
      <c r="Z33" s="361"/>
      <c r="AA33" s="364"/>
      <c r="AB33" s="223"/>
      <c r="AC33" s="360"/>
      <c r="AD33" s="365"/>
      <c r="AE33" s="69"/>
      <c r="AF33" s="356"/>
    </row>
    <row r="34" spans="5:32" s="76" customFormat="1" ht="15.6" customHeight="1" thickBot="1" x14ac:dyDescent="0.2">
      <c r="E34" s="70"/>
      <c r="F34" s="499" t="s">
        <v>420</v>
      </c>
      <c r="G34" s="71"/>
      <c r="H34" s="458">
        <f>SUM(H5:H33)</f>
        <v>22250</v>
      </c>
      <c r="I34" s="72"/>
      <c r="J34" s="73">
        <f>SUM(J5:J33)</f>
        <v>0</v>
      </c>
      <c r="K34" s="366"/>
      <c r="L34" s="367"/>
      <c r="M34" s="80">
        <f>SUM(M5:M33)</f>
        <v>0</v>
      </c>
      <c r="N34" s="368"/>
      <c r="O34" s="369" t="str">
        <f>CONCATENATE(FIXED(COUNTA(B5:B33),0,0),"　店")</f>
        <v>4　店</v>
      </c>
      <c r="P34" s="74"/>
      <c r="Q34" s="370">
        <f>SUM(Q5:Q33)</f>
        <v>4100</v>
      </c>
      <c r="R34" s="371"/>
      <c r="S34" s="75">
        <f>SUM(S5:S33)</f>
        <v>0</v>
      </c>
      <c r="T34" s="368"/>
      <c r="U34" s="369"/>
      <c r="V34" s="74"/>
      <c r="W34" s="370">
        <f>SUM(W5:W33)</f>
        <v>0</v>
      </c>
      <c r="X34" s="371"/>
      <c r="Y34" s="75">
        <f>SUM(Y5:Y33)</f>
        <v>0</v>
      </c>
      <c r="Z34" s="368"/>
      <c r="AA34" s="369" t="str">
        <f>CONCATENATE(FIXED(COUNTA(D5:D33),0,0),"　店")</f>
        <v>5　店</v>
      </c>
      <c r="AB34" s="74"/>
      <c r="AC34" s="370">
        <f>SUM(AC5:AC33)</f>
        <v>2050</v>
      </c>
      <c r="AD34" s="371"/>
      <c r="AE34" s="75">
        <f>SUM(AE5:AE33)</f>
        <v>0</v>
      </c>
      <c r="AF34" s="372"/>
    </row>
    <row r="35" spans="5:32" s="77" customFormat="1" x14ac:dyDescent="0.15">
      <c r="E35" s="160"/>
      <c r="F35" s="78"/>
      <c r="G35" s="109"/>
      <c r="H35" s="78"/>
      <c r="K35" s="79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>
      <selection activeCell="O8" sqref="O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hiddenColumns="1" topLeftCell="E1">
      <selection activeCell="O17" sqref="O1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T4:X4"/>
    <mergeCell ref="Z4:AD4"/>
    <mergeCell ref="E4:I4"/>
    <mergeCell ref="K4:L4"/>
    <mergeCell ref="N4:R4"/>
    <mergeCell ref="AA1:AE1"/>
    <mergeCell ref="AA2:AC2"/>
    <mergeCell ref="F3:H3"/>
    <mergeCell ref="G1:L2"/>
    <mergeCell ref="O1:W1"/>
    <mergeCell ref="O2:W2"/>
  </mergeCells>
  <phoneticPr fontId="2"/>
  <conditionalFormatting sqref="G5:G20">
    <cfRule type="cellIs" dxfId="11" priority="1" operator="notEqual">
      <formula>#REF!</formula>
    </cfRule>
  </conditionalFormatting>
  <dataValidations count="4">
    <dataValidation type="whole" operator="lessThanOrEqual" allowBlank="1" showInputMessage="1" showErrorMessage="1" sqref="AE5:AE21 M5:M21 S5:S21 J5:J21" xr:uid="{00000000-0002-0000-0500-000000000000}">
      <formula1>H5</formula1>
    </dataValidation>
    <dataValidation type="whole" operator="lessThanOrEqual" showInputMessage="1" showErrorMessage="1" sqref="AG3:IV65536" xr:uid="{00000000-0002-0000-0500-000001000000}">
      <formula1>AE3</formula1>
    </dataValidation>
    <dataValidation operator="lessThanOrEqual" showInputMessage="1" showErrorMessage="1" sqref="AG1:IV2" xr:uid="{00000000-0002-0000-0500-000002000000}"/>
    <dataValidation type="whole" operator="lessThanOrEqual" allowBlank="1" showInputMessage="1" showErrorMessage="1" sqref="Y5:Y21" xr:uid="{00000000-0002-0000-0500-000003000000}">
      <formula1>W9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7:N7 I10:AC10 I8 K8:N8 R7:Z7 R8:V8 I14:AC15 I13:R13 T13:AC13 R5 X5:Z5 X8:Z8 I9:Z9 I12:N12 I5:N5 I6:N6 R6:Z6 I19:AC20 I17 K17:AC17 P12:AB12 T5 I18:X18 Z18:AC18 I11 K11:AC11 J16:AC16" unlockedFormula="1"/>
  </ignoredError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8" style="270" hidden="1" customWidth="1"/>
    <col min="4" max="4" width="11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8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0.3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5" style="270" customWidth="1"/>
    <col min="33" max="16384" width="9" style="270"/>
  </cols>
  <sheetData>
    <row r="1" spans="1:32" ht="30" customHeight="1" x14ac:dyDescent="0.2">
      <c r="E1" s="271" t="s">
        <v>0</v>
      </c>
      <c r="F1" s="373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48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32850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230110102100</v>
      </c>
      <c r="B5" s="270">
        <v>230110202201</v>
      </c>
      <c r="C5" s="270">
        <v>230110302301</v>
      </c>
      <c r="D5" s="378">
        <v>230110402501</v>
      </c>
      <c r="E5" s="379"/>
      <c r="F5" s="247" t="s">
        <v>202</v>
      </c>
      <c r="G5" s="177" t="s">
        <v>117</v>
      </c>
      <c r="H5" s="202">
        <v>1100</v>
      </c>
      <c r="I5" s="256"/>
      <c r="J5" s="250"/>
      <c r="K5" s="251"/>
      <c r="L5" s="206"/>
      <c r="M5" s="207"/>
      <c r="N5" s="252"/>
      <c r="O5" s="380" t="s">
        <v>216</v>
      </c>
      <c r="P5" s="184" t="s">
        <v>103</v>
      </c>
      <c r="Q5" s="202">
        <v>600</v>
      </c>
      <c r="R5" s="206"/>
      <c r="S5" s="207"/>
      <c r="T5" s="208"/>
      <c r="U5" s="204"/>
      <c r="V5" s="209" t="s">
        <v>103</v>
      </c>
      <c r="W5" s="205"/>
      <c r="X5" s="206"/>
      <c r="Y5" s="207"/>
      <c r="Z5" s="208">
        <v>230110402501</v>
      </c>
      <c r="AA5" s="204" t="s">
        <v>217</v>
      </c>
      <c r="AB5" s="209" t="s">
        <v>103</v>
      </c>
      <c r="AC5" s="205">
        <v>650</v>
      </c>
      <c r="AD5" s="206"/>
      <c r="AE5" s="207"/>
      <c r="AF5" s="487" t="s">
        <v>88</v>
      </c>
    </row>
    <row r="6" spans="1:32" ht="15.6" customHeight="1" x14ac:dyDescent="0.15">
      <c r="A6" s="270">
        <v>230110102101</v>
      </c>
      <c r="B6" s="270">
        <v>230110202202</v>
      </c>
      <c r="C6" s="270">
        <v>230110302302</v>
      </c>
      <c r="D6" s="378">
        <v>230110402502</v>
      </c>
      <c r="E6" s="381"/>
      <c r="F6" s="382" t="s">
        <v>203</v>
      </c>
      <c r="G6" s="505" t="s">
        <v>397</v>
      </c>
      <c r="H6" s="202">
        <v>1850</v>
      </c>
      <c r="I6" s="256"/>
      <c r="J6" s="257"/>
      <c r="K6" s="251"/>
      <c r="L6" s="210"/>
      <c r="M6" s="211"/>
      <c r="N6" s="251">
        <v>230110202201</v>
      </c>
      <c r="O6" s="201" t="s">
        <v>217</v>
      </c>
      <c r="P6" s="184" t="s">
        <v>103</v>
      </c>
      <c r="Q6" s="202">
        <v>1200</v>
      </c>
      <c r="R6" s="210"/>
      <c r="S6" s="211"/>
      <c r="T6" s="212">
        <v>230110302301</v>
      </c>
      <c r="U6" s="201"/>
      <c r="V6" s="177"/>
      <c r="W6" s="202"/>
      <c r="X6" s="210"/>
      <c r="Y6" s="211"/>
      <c r="Z6" s="212">
        <v>230110402501</v>
      </c>
      <c r="AA6" s="201" t="s">
        <v>218</v>
      </c>
      <c r="AB6" s="177" t="s">
        <v>103</v>
      </c>
      <c r="AC6" s="203">
        <v>550</v>
      </c>
      <c r="AD6" s="210"/>
      <c r="AE6" s="211"/>
      <c r="AF6" s="295" t="s">
        <v>390</v>
      </c>
    </row>
    <row r="7" spans="1:32" ht="15.6" customHeight="1" x14ac:dyDescent="0.15">
      <c r="A7" s="270">
        <v>230110102102</v>
      </c>
      <c r="B7" s="270">
        <v>230110202204</v>
      </c>
      <c r="C7" s="270">
        <v>230110302303</v>
      </c>
      <c r="D7" s="378">
        <v>230110402503</v>
      </c>
      <c r="E7" s="381"/>
      <c r="F7" s="247" t="s">
        <v>204</v>
      </c>
      <c r="G7" s="505" t="s">
        <v>396</v>
      </c>
      <c r="H7" s="202">
        <v>2000</v>
      </c>
      <c r="I7" s="256"/>
      <c r="J7" s="257"/>
      <c r="K7" s="251"/>
      <c r="L7" s="210"/>
      <c r="M7" s="211"/>
      <c r="N7" s="251">
        <v>230110202201</v>
      </c>
      <c r="O7" s="201" t="s">
        <v>211</v>
      </c>
      <c r="P7" s="184" t="s">
        <v>103</v>
      </c>
      <c r="Q7" s="203">
        <v>2100</v>
      </c>
      <c r="R7" s="210"/>
      <c r="S7" s="211"/>
      <c r="T7" s="212">
        <v>230110302301</v>
      </c>
      <c r="U7" s="201"/>
      <c r="V7" s="177"/>
      <c r="W7" s="203"/>
      <c r="X7" s="210"/>
      <c r="Y7" s="211"/>
      <c r="Z7" s="212">
        <v>230110402501</v>
      </c>
      <c r="AA7" s="494" t="s">
        <v>383</v>
      </c>
      <c r="AB7" s="177" t="s">
        <v>103</v>
      </c>
      <c r="AC7" s="203">
        <v>700</v>
      </c>
      <c r="AD7" s="210"/>
      <c r="AE7" s="211"/>
      <c r="AF7" s="297" t="s">
        <v>100</v>
      </c>
    </row>
    <row r="8" spans="1:32" ht="15.6" customHeight="1" x14ac:dyDescent="0.15">
      <c r="A8" s="270">
        <v>230110102103</v>
      </c>
      <c r="B8" s="270">
        <v>230110202205</v>
      </c>
      <c r="C8" s="270">
        <v>230110302304</v>
      </c>
      <c r="D8" s="378">
        <v>230110402504</v>
      </c>
      <c r="E8" s="381"/>
      <c r="F8" s="247" t="s">
        <v>205</v>
      </c>
      <c r="G8" s="505" t="s">
        <v>396</v>
      </c>
      <c r="H8" s="202">
        <v>1700</v>
      </c>
      <c r="I8" s="256"/>
      <c r="J8" s="257"/>
      <c r="K8" s="251"/>
      <c r="L8" s="210"/>
      <c r="M8" s="211"/>
      <c r="N8" s="251">
        <v>230110202201</v>
      </c>
      <c r="O8" s="201" t="s">
        <v>205</v>
      </c>
      <c r="P8" s="184" t="s">
        <v>103</v>
      </c>
      <c r="Q8" s="203">
        <v>1000</v>
      </c>
      <c r="R8" s="210"/>
      <c r="S8" s="211"/>
      <c r="T8" s="212">
        <v>230110302301</v>
      </c>
      <c r="U8" s="201"/>
      <c r="V8" s="177"/>
      <c r="W8" s="203"/>
      <c r="X8" s="210"/>
      <c r="Y8" s="211"/>
      <c r="Z8" s="212">
        <v>230110402501</v>
      </c>
      <c r="AA8" s="383" t="s">
        <v>349</v>
      </c>
      <c r="AB8" s="177" t="s">
        <v>103</v>
      </c>
      <c r="AC8" s="203">
        <v>500</v>
      </c>
      <c r="AD8" s="210"/>
      <c r="AE8" s="211"/>
      <c r="AF8" s="488"/>
    </row>
    <row r="9" spans="1:32" ht="15.6" customHeight="1" x14ac:dyDescent="0.15">
      <c r="A9" s="270">
        <v>230110102104</v>
      </c>
      <c r="C9" s="270">
        <v>230110302305</v>
      </c>
      <c r="D9" s="378"/>
      <c r="E9" s="288" t="s">
        <v>350</v>
      </c>
      <c r="F9" s="247" t="s">
        <v>206</v>
      </c>
      <c r="G9" s="505" t="s">
        <v>396</v>
      </c>
      <c r="H9" s="202">
        <v>1250</v>
      </c>
      <c r="I9" s="256"/>
      <c r="J9" s="257"/>
      <c r="K9" s="251"/>
      <c r="L9" s="210"/>
      <c r="M9" s="211"/>
      <c r="N9" s="251">
        <v>230110202201</v>
      </c>
      <c r="O9" s="201"/>
      <c r="P9" s="184"/>
      <c r="Q9" s="203"/>
      <c r="R9" s="210"/>
      <c r="S9" s="211"/>
      <c r="T9" s="212">
        <v>230110302301</v>
      </c>
      <c r="U9" s="201"/>
      <c r="V9" s="177"/>
      <c r="W9" s="203"/>
      <c r="X9" s="210"/>
      <c r="Y9" s="211"/>
      <c r="Z9" s="212">
        <v>230110402501</v>
      </c>
      <c r="AA9" s="201"/>
      <c r="AB9" s="177"/>
      <c r="AC9" s="203"/>
      <c r="AD9" s="210"/>
      <c r="AE9" s="211"/>
      <c r="AF9" s="295"/>
    </row>
    <row r="10" spans="1:32" ht="15.6" customHeight="1" x14ac:dyDescent="0.15">
      <c r="A10" s="270">
        <v>230110102105</v>
      </c>
      <c r="C10" s="270">
        <v>230110302306</v>
      </c>
      <c r="D10" s="378"/>
      <c r="E10" s="288" t="s">
        <v>348</v>
      </c>
      <c r="F10" s="247" t="s">
        <v>207</v>
      </c>
      <c r="G10" s="505" t="s">
        <v>396</v>
      </c>
      <c r="H10" s="202">
        <v>1700</v>
      </c>
      <c r="I10" s="256"/>
      <c r="J10" s="257"/>
      <c r="K10" s="251"/>
      <c r="L10" s="210"/>
      <c r="M10" s="211"/>
      <c r="N10" s="251">
        <v>230110202201</v>
      </c>
      <c r="O10" s="201"/>
      <c r="P10" s="184"/>
      <c r="Q10" s="203"/>
      <c r="R10" s="210"/>
      <c r="S10" s="211"/>
      <c r="T10" s="212">
        <v>230110302301</v>
      </c>
      <c r="U10" s="201"/>
      <c r="V10" s="177"/>
      <c r="W10" s="203"/>
      <c r="X10" s="210"/>
      <c r="Y10" s="211"/>
      <c r="Z10" s="212">
        <v>230110402501</v>
      </c>
      <c r="AA10" s="201"/>
      <c r="AB10" s="177"/>
      <c r="AC10" s="203"/>
      <c r="AD10" s="210"/>
      <c r="AE10" s="211"/>
      <c r="AF10" s="295"/>
    </row>
    <row r="11" spans="1:32" ht="15.6" customHeight="1" x14ac:dyDescent="0.15">
      <c r="A11" s="270">
        <v>230110102106</v>
      </c>
      <c r="D11" s="378"/>
      <c r="E11" s="288"/>
      <c r="F11" s="247" t="s">
        <v>208</v>
      </c>
      <c r="G11" s="505" t="s">
        <v>396</v>
      </c>
      <c r="H11" s="202">
        <v>2100</v>
      </c>
      <c r="I11" s="256"/>
      <c r="J11" s="257"/>
      <c r="K11" s="251"/>
      <c r="L11" s="210"/>
      <c r="M11" s="211"/>
      <c r="N11" s="251">
        <v>230110202201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59"/>
    </row>
    <row r="12" spans="1:32" ht="15.6" customHeight="1" x14ac:dyDescent="0.15">
      <c r="A12" s="270">
        <v>230110102107</v>
      </c>
      <c r="D12" s="378"/>
      <c r="E12" s="381"/>
      <c r="F12" s="247" t="s">
        <v>209</v>
      </c>
      <c r="G12" s="505" t="s">
        <v>396</v>
      </c>
      <c r="H12" s="202">
        <v>1750</v>
      </c>
      <c r="I12" s="256"/>
      <c r="J12" s="257"/>
      <c r="K12" s="251"/>
      <c r="L12" s="210"/>
      <c r="M12" s="211"/>
      <c r="N12" s="251">
        <v>230110202201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259"/>
    </row>
    <row r="13" spans="1:32" ht="15.6" customHeight="1" x14ac:dyDescent="0.15">
      <c r="A13" s="270">
        <v>230110102108</v>
      </c>
      <c r="D13" s="378"/>
      <c r="E13" s="381"/>
      <c r="F13" s="247" t="s">
        <v>210</v>
      </c>
      <c r="G13" s="505" t="s">
        <v>396</v>
      </c>
      <c r="H13" s="202">
        <v>2400</v>
      </c>
      <c r="I13" s="256"/>
      <c r="J13" s="257"/>
      <c r="K13" s="251"/>
      <c r="L13" s="210"/>
      <c r="M13" s="211"/>
      <c r="N13" s="251">
        <v>230110202201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295" t="s">
        <v>411</v>
      </c>
    </row>
    <row r="14" spans="1:32" x14ac:dyDescent="0.15">
      <c r="A14" s="270">
        <v>230110102109</v>
      </c>
      <c r="D14" s="378"/>
      <c r="E14" s="381"/>
      <c r="F14" s="247" t="s">
        <v>211</v>
      </c>
      <c r="G14" s="505" t="s">
        <v>396</v>
      </c>
      <c r="H14" s="202">
        <v>1950</v>
      </c>
      <c r="I14" s="256"/>
      <c r="J14" s="257"/>
      <c r="K14" s="251"/>
      <c r="L14" s="210"/>
      <c r="M14" s="211"/>
      <c r="N14" s="251">
        <v>230110202201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95" t="s">
        <v>391</v>
      </c>
    </row>
    <row r="15" spans="1:32" ht="15.6" customHeight="1" x14ac:dyDescent="0.15">
      <c r="A15" s="270">
        <v>230110102110</v>
      </c>
      <c r="D15" s="378"/>
      <c r="E15" s="381"/>
      <c r="F15" s="247" t="s">
        <v>212</v>
      </c>
      <c r="G15" s="505" t="s">
        <v>396</v>
      </c>
      <c r="H15" s="202">
        <v>650</v>
      </c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95"/>
    </row>
    <row r="16" spans="1:32" ht="15.6" customHeight="1" x14ac:dyDescent="0.15">
      <c r="A16" s="270">
        <v>230110102111</v>
      </c>
      <c r="D16" s="378"/>
      <c r="E16" s="288" t="s">
        <v>351</v>
      </c>
      <c r="F16" s="247" t="s">
        <v>213</v>
      </c>
      <c r="G16" s="505" t="s">
        <v>396</v>
      </c>
      <c r="H16" s="202">
        <v>2100</v>
      </c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95"/>
    </row>
    <row r="17" spans="1:37" ht="15.6" customHeight="1" x14ac:dyDescent="0.15">
      <c r="A17" s="270">
        <v>230110102112</v>
      </c>
      <c r="D17" s="378"/>
      <c r="E17" s="288" t="s">
        <v>352</v>
      </c>
      <c r="F17" s="247" t="s">
        <v>214</v>
      </c>
      <c r="G17" s="505" t="s">
        <v>396</v>
      </c>
      <c r="H17" s="202">
        <v>3100</v>
      </c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259"/>
    </row>
    <row r="18" spans="1:37" ht="15.6" customHeight="1" x14ac:dyDescent="0.15">
      <c r="A18" s="270">
        <v>230110102113</v>
      </c>
      <c r="D18" s="378"/>
      <c r="E18" s="288" t="s">
        <v>69</v>
      </c>
      <c r="F18" s="247" t="s">
        <v>215</v>
      </c>
      <c r="G18" s="505" t="s">
        <v>396</v>
      </c>
      <c r="H18" s="202">
        <v>1900</v>
      </c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59"/>
      <c r="AK18" s="516"/>
    </row>
    <row r="19" spans="1:37" ht="15.6" customHeight="1" x14ac:dyDescent="0.15">
      <c r="A19" s="270">
        <v>230110102114</v>
      </c>
      <c r="D19" s="378"/>
      <c r="E19" s="288"/>
      <c r="F19" s="247"/>
      <c r="G19" s="505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259"/>
    </row>
    <row r="20" spans="1:37" ht="15.6" customHeight="1" x14ac:dyDescent="0.15">
      <c r="A20" s="270">
        <v>230110102115</v>
      </c>
      <c r="D20" s="378"/>
      <c r="E20" s="288"/>
      <c r="F20" s="247"/>
      <c r="G20" s="505"/>
      <c r="H20" s="202"/>
      <c r="I20" s="256"/>
      <c r="J20" s="257"/>
      <c r="K20" s="251"/>
      <c r="L20" s="210"/>
      <c r="M20" s="211"/>
      <c r="N20" s="251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259"/>
    </row>
    <row r="21" spans="1:37" ht="15.6" customHeight="1" x14ac:dyDescent="0.15">
      <c r="A21" s="270">
        <v>230110102116</v>
      </c>
      <c r="D21" s="378"/>
      <c r="F21" s="247"/>
      <c r="G21" s="177"/>
      <c r="H21" s="202"/>
      <c r="I21" s="256"/>
      <c r="J21" s="257"/>
      <c r="K21" s="251"/>
      <c r="L21" s="210"/>
      <c r="M21" s="211"/>
      <c r="N21" s="251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259"/>
    </row>
    <row r="22" spans="1:37" ht="15.6" customHeight="1" x14ac:dyDescent="0.15">
      <c r="A22" s="270">
        <v>230110102117</v>
      </c>
      <c r="D22" s="378"/>
      <c r="E22" s="288"/>
      <c r="F22" s="247"/>
      <c r="G22" s="177"/>
      <c r="H22" s="202"/>
      <c r="I22" s="256"/>
      <c r="J22" s="257"/>
      <c r="K22" s="251"/>
      <c r="L22" s="210"/>
      <c r="M22" s="211"/>
      <c r="N22" s="251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/>
    </row>
    <row r="23" spans="1:37" ht="15.6" customHeight="1" x14ac:dyDescent="0.15">
      <c r="A23" s="270">
        <v>230110102118</v>
      </c>
      <c r="D23" s="378"/>
      <c r="E23" s="288"/>
      <c r="F23" s="247"/>
      <c r="G23" s="177"/>
      <c r="H23" s="202"/>
      <c r="I23" s="256"/>
      <c r="J23" s="257"/>
      <c r="K23" s="251"/>
      <c r="L23" s="210"/>
      <c r="M23" s="211"/>
      <c r="N23" s="251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95" t="s">
        <v>454</v>
      </c>
    </row>
    <row r="24" spans="1:37" ht="15.6" customHeight="1" x14ac:dyDescent="0.15">
      <c r="A24" s="270">
        <v>230110102119</v>
      </c>
      <c r="D24" s="378"/>
      <c r="E24" s="288"/>
      <c r="F24" s="247"/>
      <c r="G24" s="177"/>
      <c r="H24" s="202"/>
      <c r="I24" s="256"/>
      <c r="J24" s="257"/>
      <c r="K24" s="251"/>
      <c r="L24" s="210"/>
      <c r="M24" s="211"/>
      <c r="N24" s="251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95" t="s">
        <v>481</v>
      </c>
    </row>
    <row r="25" spans="1:37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384" t="s">
        <v>482</v>
      </c>
    </row>
    <row r="26" spans="1:37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384" t="s">
        <v>483</v>
      </c>
    </row>
    <row r="27" spans="1:37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7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7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85"/>
    </row>
    <row r="30" spans="1:37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</row>
    <row r="31" spans="1:37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261"/>
    </row>
    <row r="32" spans="1:37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/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261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/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394"/>
    </row>
    <row r="34" spans="5:32" s="398" customFormat="1" ht="15.6" customHeight="1" thickBot="1" x14ac:dyDescent="0.2">
      <c r="E34" s="322"/>
      <c r="F34" s="517" t="s">
        <v>464</v>
      </c>
      <c r="G34" s="300"/>
      <c r="H34" s="452">
        <f>SUM(H5:H33)</f>
        <v>25550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4　店</v>
      </c>
      <c r="P34" s="304"/>
      <c r="Q34" s="305">
        <f>SUM(Q5:Q33)</f>
        <v>4900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303" t="str">
        <f>CONCATENATE(FIXED(COUNTA(D5:D33),0,0),"　店")</f>
        <v>4　店</v>
      </c>
      <c r="AB34" s="304"/>
      <c r="AC34" s="305">
        <f>SUM(AC5:AC33)</f>
        <v>2400</v>
      </c>
      <c r="AD34" s="306"/>
      <c r="AE34" s="326">
        <f>SUM(AE5:AE33)</f>
        <v>0</v>
      </c>
      <c r="AF34" s="397"/>
    </row>
    <row r="35" spans="5:32" s="179" customFormat="1" x14ac:dyDescent="0.15">
      <c r="F35" s="329"/>
      <c r="G35" s="330"/>
      <c r="H35" s="329"/>
      <c r="K35" s="269"/>
      <c r="AF35" s="493">
        <f>表紙!Y22</f>
        <v>45809</v>
      </c>
    </row>
  </sheetData>
  <sheetProtection formatCells="0"/>
  <customSheetViews>
    <customSheetView guid="{4683B00D-FB7F-428F-89E4-512802998BB6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cale="88" showPageBreaks="1" zeroValues="0" printArea="1" hiddenColumns="1">
      <selection activeCell="AA9" sqref="AA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cale="88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cale="88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F3:H3"/>
    <mergeCell ref="G1:L2"/>
    <mergeCell ref="T4:X4"/>
    <mergeCell ref="E4:I4"/>
    <mergeCell ref="AA1:AE1"/>
    <mergeCell ref="AA2:AC2"/>
    <mergeCell ref="Z4:AD4"/>
    <mergeCell ref="K4:L4"/>
    <mergeCell ref="N4:R4"/>
    <mergeCell ref="O1:W1"/>
    <mergeCell ref="O2:W2"/>
  </mergeCells>
  <phoneticPr fontId="2"/>
  <conditionalFormatting sqref="G5:G24">
    <cfRule type="cellIs" dxfId="10" priority="1" operator="notEqual">
      <formula>#REF!</formula>
    </cfRule>
  </conditionalFormatting>
  <dataValidations count="3">
    <dataValidation type="whole" operator="lessThanOrEqual" allowBlank="1" showInputMessage="1" showErrorMessage="1" sqref="M5:M24 S5:S24 Y5:Y24 AE5:AE24 J5:J24" xr:uid="{00000000-0002-0000-0600-000000000000}">
      <formula1>H5</formula1>
    </dataValidation>
    <dataValidation operator="lessThanOrEqual" showInputMessage="1" showErrorMessage="1" sqref="AG1:IV2" xr:uid="{00000000-0002-0000-0600-000001000000}"/>
    <dataValidation type="whole" operator="lessThanOrEqual" showInputMessage="1" showErrorMessage="1" sqref="AG3:IV65536" xr:uid="{00000000-0002-0000-06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 I11 I7 K7:N7 R5 I8:N8 R8:T8 R7:T7 R6 T6 I10:T10 X9:AC9 X5:Z5 X8:Z8 X7:Z7 X6:Z6 I14:R14 I13:T13 AB13:AC13 X10:AB10 I5:N5 I9:T9 I12:T12 X12:AC12 I18:N18 I15 P15:T15 X11:AC11 X14:AC14 X13:Z13 X16:AC17 X15:AC15 T14 I22:T24 I21 T21 I20 I19 K19:T19 K20:T20 I16 K16:T16 K21:R21 K15:N15 K11:T11 T5 X19:AC24 X18 Z18:AC18 I17 K17:T17 K6:N6 P18:T18" unlockedFormula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7.875" style="270" hidden="1" customWidth="1"/>
    <col min="5" max="5" width="1.875" style="270" customWidth="1"/>
    <col min="6" max="6" width="13.37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3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2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8"/>
      <c r="O1" s="553" t="s">
        <v>83</v>
      </c>
      <c r="P1" s="601"/>
      <c r="Q1" s="601"/>
      <c r="R1" s="601"/>
      <c r="S1" s="601"/>
      <c r="T1" s="601"/>
      <c r="U1" s="601"/>
      <c r="V1" s="601"/>
      <c r="W1" s="602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8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49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29100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230170101010</v>
      </c>
      <c r="B5" s="287">
        <v>230170202010</v>
      </c>
      <c r="D5" s="378">
        <v>230170414501</v>
      </c>
      <c r="E5" s="255" t="s">
        <v>73</v>
      </c>
      <c r="F5" s="247" t="s">
        <v>219</v>
      </c>
      <c r="G5" s="504" t="s">
        <v>396</v>
      </c>
      <c r="H5" s="202">
        <v>5450</v>
      </c>
      <c r="I5" s="256"/>
      <c r="J5" s="250"/>
      <c r="K5" s="251"/>
      <c r="L5" s="206"/>
      <c r="M5" s="207"/>
      <c r="N5" s="252"/>
      <c r="O5" s="380" t="s">
        <v>227</v>
      </c>
      <c r="P5" s="184" t="s">
        <v>103</v>
      </c>
      <c r="Q5" s="202">
        <v>200</v>
      </c>
      <c r="R5" s="206"/>
      <c r="S5" s="207"/>
      <c r="T5" s="208"/>
      <c r="U5" s="204"/>
      <c r="V5" s="209"/>
      <c r="W5" s="205"/>
      <c r="X5" s="206"/>
      <c r="Y5" s="207"/>
      <c r="Z5" s="208"/>
      <c r="AA5" s="204" t="s">
        <v>230</v>
      </c>
      <c r="AB5" s="209" t="s">
        <v>103</v>
      </c>
      <c r="AC5" s="205">
        <v>650</v>
      </c>
      <c r="AD5" s="206"/>
      <c r="AE5" s="207"/>
      <c r="AF5" s="399" t="s">
        <v>74</v>
      </c>
    </row>
    <row r="6" spans="1:32" ht="15.6" customHeight="1" x14ac:dyDescent="0.15">
      <c r="A6" s="270">
        <v>230170101020</v>
      </c>
      <c r="B6" s="287">
        <v>230170202020</v>
      </c>
      <c r="D6" s="378">
        <v>230170414502</v>
      </c>
      <c r="E6" s="400"/>
      <c r="F6" s="201" t="s">
        <v>220</v>
      </c>
      <c r="G6" s="505" t="s">
        <v>397</v>
      </c>
      <c r="H6" s="202">
        <v>3050</v>
      </c>
      <c r="I6" s="256"/>
      <c r="J6" s="257"/>
      <c r="K6" s="251"/>
      <c r="L6" s="210"/>
      <c r="M6" s="211"/>
      <c r="N6" s="251">
        <v>230170202010</v>
      </c>
      <c r="O6" s="201" t="s">
        <v>228</v>
      </c>
      <c r="P6" s="184" t="s">
        <v>103</v>
      </c>
      <c r="Q6" s="202">
        <v>100</v>
      </c>
      <c r="R6" s="210"/>
      <c r="S6" s="211"/>
      <c r="T6" s="212"/>
      <c r="U6" s="401"/>
      <c r="V6" s="177"/>
      <c r="W6" s="203"/>
      <c r="X6" s="210"/>
      <c r="Y6" s="211"/>
      <c r="Z6" s="212"/>
      <c r="AA6" s="201" t="s">
        <v>215</v>
      </c>
      <c r="AB6" s="177" t="s">
        <v>103</v>
      </c>
      <c r="AC6" s="203">
        <v>300</v>
      </c>
      <c r="AD6" s="210"/>
      <c r="AE6" s="211"/>
      <c r="AF6" s="486" t="s">
        <v>484</v>
      </c>
    </row>
    <row r="7" spans="1:32" ht="15.6" customHeight="1" x14ac:dyDescent="0.15">
      <c r="A7" s="270">
        <v>230170101030</v>
      </c>
      <c r="B7" s="287">
        <v>230170202040</v>
      </c>
      <c r="D7" s="378">
        <v>230170414503</v>
      </c>
      <c r="E7" s="400"/>
      <c r="F7" s="247" t="s">
        <v>221</v>
      </c>
      <c r="G7" s="505" t="s">
        <v>396</v>
      </c>
      <c r="H7" s="202">
        <v>2950</v>
      </c>
      <c r="I7" s="256"/>
      <c r="J7" s="257"/>
      <c r="K7" s="251"/>
      <c r="L7" s="210"/>
      <c r="M7" s="211"/>
      <c r="N7" s="251">
        <v>230170202010</v>
      </c>
      <c r="O7" s="201" t="s">
        <v>229</v>
      </c>
      <c r="P7" s="184" t="s">
        <v>103</v>
      </c>
      <c r="Q7" s="203">
        <v>850</v>
      </c>
      <c r="R7" s="210"/>
      <c r="S7" s="211"/>
      <c r="T7" s="212"/>
      <c r="U7" s="402"/>
      <c r="V7" s="177"/>
      <c r="W7" s="203"/>
      <c r="X7" s="210"/>
      <c r="Y7" s="211"/>
      <c r="Z7" s="212"/>
      <c r="AA7" s="201" t="s">
        <v>231</v>
      </c>
      <c r="AB7" s="177" t="s">
        <v>103</v>
      </c>
      <c r="AC7" s="203">
        <v>400</v>
      </c>
      <c r="AD7" s="210"/>
      <c r="AE7" s="211"/>
      <c r="AF7" s="403" t="s">
        <v>91</v>
      </c>
    </row>
    <row r="8" spans="1:32" ht="15.6" customHeight="1" x14ac:dyDescent="0.15">
      <c r="A8" s="270">
        <v>230170101040</v>
      </c>
      <c r="B8" s="287">
        <v>230170202050</v>
      </c>
      <c r="D8" s="378">
        <v>230170414504</v>
      </c>
      <c r="E8" s="400"/>
      <c r="F8" s="247" t="s">
        <v>222</v>
      </c>
      <c r="G8" s="505" t="s">
        <v>355</v>
      </c>
      <c r="H8" s="202">
        <v>1600</v>
      </c>
      <c r="I8" s="256"/>
      <c r="J8" s="257"/>
      <c r="K8" s="251"/>
      <c r="L8" s="210"/>
      <c r="M8" s="211"/>
      <c r="N8" s="251">
        <v>230170202010</v>
      </c>
      <c r="O8" s="201" t="s">
        <v>222</v>
      </c>
      <c r="P8" s="224"/>
      <c r="Q8" s="203">
        <v>400</v>
      </c>
      <c r="R8" s="210"/>
      <c r="S8" s="211"/>
      <c r="T8" s="212"/>
      <c r="U8" s="402"/>
      <c r="V8" s="177"/>
      <c r="W8" s="203"/>
      <c r="X8" s="210"/>
      <c r="Y8" s="211"/>
      <c r="Z8" s="212"/>
      <c r="AA8" s="201" t="s">
        <v>226</v>
      </c>
      <c r="AB8" s="177" t="s">
        <v>103</v>
      </c>
      <c r="AC8" s="203">
        <v>350</v>
      </c>
      <c r="AD8" s="210"/>
      <c r="AE8" s="211"/>
      <c r="AF8" s="404" t="s">
        <v>485</v>
      </c>
    </row>
    <row r="9" spans="1:32" ht="15.6" customHeight="1" x14ac:dyDescent="0.15">
      <c r="A9" s="270">
        <v>230170101050</v>
      </c>
      <c r="B9" s="287">
        <v>230170202060</v>
      </c>
      <c r="D9" s="378"/>
      <c r="E9" s="400"/>
      <c r="F9" s="247" t="s">
        <v>223</v>
      </c>
      <c r="G9" s="505" t="s">
        <v>397</v>
      </c>
      <c r="H9" s="202">
        <v>3800</v>
      </c>
      <c r="I9" s="256"/>
      <c r="J9" s="257"/>
      <c r="K9" s="251"/>
      <c r="L9" s="210"/>
      <c r="M9" s="211"/>
      <c r="N9" s="251">
        <v>230170202010</v>
      </c>
      <c r="O9" s="201" t="s">
        <v>230</v>
      </c>
      <c r="P9" s="184" t="s">
        <v>103</v>
      </c>
      <c r="Q9" s="203">
        <v>150</v>
      </c>
      <c r="R9" s="210"/>
      <c r="S9" s="211"/>
      <c r="T9" s="212"/>
      <c r="U9" s="402"/>
      <c r="V9" s="177"/>
      <c r="W9" s="203"/>
      <c r="X9" s="210"/>
      <c r="Y9" s="211"/>
      <c r="Z9" s="212"/>
      <c r="AA9" s="201" t="s">
        <v>222</v>
      </c>
      <c r="AB9" s="177"/>
      <c r="AC9" s="203">
        <v>100</v>
      </c>
      <c r="AD9" s="210"/>
      <c r="AE9" s="211"/>
      <c r="AF9" s="404" t="s">
        <v>433</v>
      </c>
    </row>
    <row r="10" spans="1:32" ht="15.6" customHeight="1" x14ac:dyDescent="0.15">
      <c r="A10" s="270">
        <v>230170101060</v>
      </c>
      <c r="B10" s="287"/>
      <c r="D10" s="378"/>
      <c r="E10" s="255" t="s">
        <v>348</v>
      </c>
      <c r="F10" s="264" t="s">
        <v>224</v>
      </c>
      <c r="G10" s="505" t="s">
        <v>402</v>
      </c>
      <c r="H10" s="202">
        <v>2150</v>
      </c>
      <c r="I10" s="256"/>
      <c r="J10" s="257"/>
      <c r="K10" s="251"/>
      <c r="L10" s="210"/>
      <c r="M10" s="211"/>
      <c r="N10" s="251">
        <v>230170202010</v>
      </c>
      <c r="O10" s="201"/>
      <c r="P10" s="184"/>
      <c r="Q10" s="203"/>
      <c r="R10" s="210"/>
      <c r="S10" s="211"/>
      <c r="T10" s="212"/>
      <c r="U10" s="405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403" t="s">
        <v>75</v>
      </c>
    </row>
    <row r="11" spans="1:32" ht="15.6" customHeight="1" x14ac:dyDescent="0.15">
      <c r="A11" s="270">
        <v>230170101080</v>
      </c>
      <c r="D11" s="378"/>
      <c r="E11" s="255"/>
      <c r="F11" s="382" t="s">
        <v>225</v>
      </c>
      <c r="G11" s="177" t="s">
        <v>402</v>
      </c>
      <c r="H11" s="202">
        <v>3150</v>
      </c>
      <c r="I11" s="256"/>
      <c r="J11" s="257"/>
      <c r="K11" s="251"/>
      <c r="L11" s="210"/>
      <c r="M11" s="211"/>
      <c r="N11" s="251">
        <v>230170202010</v>
      </c>
      <c r="O11" s="201"/>
      <c r="P11" s="224"/>
      <c r="Q11" s="203"/>
      <c r="R11" s="210"/>
      <c r="S11" s="211"/>
      <c r="T11" s="212"/>
      <c r="U11" s="402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61"/>
    </row>
    <row r="12" spans="1:32" ht="15.6" customHeight="1" x14ac:dyDescent="0.15">
      <c r="A12" s="270">
        <v>230170101090</v>
      </c>
      <c r="D12" s="378"/>
      <c r="E12" s="255"/>
      <c r="F12" s="247" t="s">
        <v>398</v>
      </c>
      <c r="G12" s="505" t="s">
        <v>402</v>
      </c>
      <c r="H12" s="202">
        <v>3450</v>
      </c>
      <c r="I12" s="256"/>
      <c r="J12" s="257"/>
      <c r="K12" s="251"/>
      <c r="L12" s="210"/>
      <c r="M12" s="211"/>
      <c r="N12" s="251">
        <v>230170202010</v>
      </c>
      <c r="O12" s="201"/>
      <c r="P12" s="184"/>
      <c r="Q12" s="203"/>
      <c r="R12" s="210"/>
      <c r="S12" s="211"/>
      <c r="T12" s="212"/>
      <c r="U12" s="405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575" t="s">
        <v>455</v>
      </c>
    </row>
    <row r="13" spans="1:32" ht="15.6" customHeight="1" x14ac:dyDescent="0.15">
      <c r="A13" s="270">
        <v>230170101100</v>
      </c>
      <c r="D13" s="378"/>
      <c r="E13" s="255"/>
      <c r="F13" s="247"/>
      <c r="G13" s="505"/>
      <c r="H13" s="202"/>
      <c r="I13" s="256"/>
      <c r="J13" s="257"/>
      <c r="K13" s="251"/>
      <c r="L13" s="210"/>
      <c r="M13" s="211"/>
      <c r="N13" s="251">
        <v>230170202010</v>
      </c>
      <c r="O13" s="201"/>
      <c r="P13" s="184"/>
      <c r="Q13" s="203"/>
      <c r="R13" s="210"/>
      <c r="S13" s="211"/>
      <c r="T13" s="212"/>
      <c r="U13" s="402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575"/>
    </row>
    <row r="14" spans="1:32" x14ac:dyDescent="0.15">
      <c r="A14" s="270">
        <v>230170101110</v>
      </c>
      <c r="D14" s="378"/>
      <c r="E14" s="255"/>
      <c r="F14" s="247"/>
      <c r="G14" s="505"/>
      <c r="H14" s="202"/>
      <c r="I14" s="256"/>
      <c r="J14" s="257"/>
      <c r="K14" s="251"/>
      <c r="L14" s="210"/>
      <c r="M14" s="211"/>
      <c r="N14" s="251">
        <v>230170202010</v>
      </c>
      <c r="O14" s="201"/>
      <c r="P14" s="184"/>
      <c r="Q14" s="203"/>
      <c r="R14" s="210"/>
      <c r="S14" s="211"/>
      <c r="T14" s="212"/>
      <c r="U14" s="402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61"/>
    </row>
    <row r="15" spans="1:32" ht="15.6" customHeight="1" x14ac:dyDescent="0.15">
      <c r="A15" s="270">
        <v>230170101120</v>
      </c>
      <c r="D15" s="378"/>
      <c r="E15" s="400"/>
      <c r="F15" s="247"/>
      <c r="G15" s="505"/>
      <c r="H15" s="202"/>
      <c r="I15" s="256"/>
      <c r="J15" s="257"/>
      <c r="K15" s="251"/>
      <c r="L15" s="210"/>
      <c r="M15" s="211"/>
      <c r="N15" s="251">
        <v>230170202010</v>
      </c>
      <c r="O15" s="201"/>
      <c r="P15" s="184"/>
      <c r="Q15" s="203"/>
      <c r="R15" s="210"/>
      <c r="S15" s="211"/>
      <c r="T15" s="212"/>
      <c r="U15" s="405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95" t="s">
        <v>486</v>
      </c>
    </row>
    <row r="16" spans="1:32" ht="15.6" customHeight="1" x14ac:dyDescent="0.15">
      <c r="A16" s="270">
        <v>230170101130</v>
      </c>
      <c r="D16" s="378"/>
      <c r="E16" s="400"/>
      <c r="F16" s="247"/>
      <c r="G16" s="505"/>
      <c r="H16" s="202"/>
      <c r="I16" s="256"/>
      <c r="J16" s="257"/>
      <c r="K16" s="251"/>
      <c r="L16" s="210"/>
      <c r="M16" s="211"/>
      <c r="N16" s="251">
        <v>230170202010</v>
      </c>
      <c r="O16" s="201"/>
      <c r="P16" s="184"/>
      <c r="Q16" s="203"/>
      <c r="R16" s="210"/>
      <c r="S16" s="211"/>
      <c r="T16" s="212"/>
      <c r="U16" s="402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62"/>
    </row>
    <row r="17" spans="1:34" ht="15.6" customHeight="1" x14ac:dyDescent="0.15">
      <c r="A17" s="270">
        <v>230170101150</v>
      </c>
      <c r="D17" s="378"/>
      <c r="E17" s="400"/>
      <c r="F17" s="247"/>
      <c r="G17" s="505"/>
      <c r="H17" s="202"/>
      <c r="I17" s="256"/>
      <c r="J17" s="257"/>
      <c r="K17" s="251"/>
      <c r="L17" s="210"/>
      <c r="M17" s="211"/>
      <c r="N17" s="251">
        <v>230170202010</v>
      </c>
      <c r="O17" s="201"/>
      <c r="P17" s="184"/>
      <c r="Q17" s="203"/>
      <c r="R17" s="210"/>
      <c r="S17" s="211"/>
      <c r="T17" s="212"/>
      <c r="U17" s="405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259"/>
    </row>
    <row r="18" spans="1:34" ht="15.6" customHeight="1" x14ac:dyDescent="0.15">
      <c r="A18" s="270">
        <v>230170101160</v>
      </c>
      <c r="D18" s="378"/>
      <c r="E18" s="400"/>
      <c r="F18" s="247"/>
      <c r="G18" s="177"/>
      <c r="H18" s="202"/>
      <c r="I18" s="256"/>
      <c r="J18" s="257"/>
      <c r="K18" s="251"/>
      <c r="L18" s="210"/>
      <c r="M18" s="211"/>
      <c r="N18" s="251">
        <v>230170202010</v>
      </c>
      <c r="O18" s="201"/>
      <c r="P18" s="184"/>
      <c r="Q18" s="203"/>
      <c r="R18" s="210"/>
      <c r="S18" s="211"/>
      <c r="T18" s="212"/>
      <c r="U18" s="402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95"/>
    </row>
    <row r="19" spans="1:34" ht="15.6" customHeight="1" x14ac:dyDescent="0.15">
      <c r="A19" s="270">
        <v>230170101170</v>
      </c>
      <c r="D19" s="378"/>
      <c r="E19" s="400"/>
      <c r="F19" s="247"/>
      <c r="G19" s="177"/>
      <c r="H19" s="202"/>
      <c r="I19" s="256"/>
      <c r="J19" s="257"/>
      <c r="K19" s="251"/>
      <c r="L19" s="210"/>
      <c r="M19" s="211"/>
      <c r="N19" s="251">
        <v>230170202010</v>
      </c>
      <c r="O19" s="201"/>
      <c r="P19" s="184"/>
      <c r="Q19" s="203"/>
      <c r="R19" s="210"/>
      <c r="S19" s="211"/>
      <c r="T19" s="212"/>
      <c r="U19" s="402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295" t="s">
        <v>101</v>
      </c>
    </row>
    <row r="20" spans="1:34" ht="15.6" customHeight="1" x14ac:dyDescent="0.15">
      <c r="D20" s="378"/>
      <c r="E20" s="255"/>
      <c r="F20" s="490"/>
      <c r="G20" s="177"/>
      <c r="H20" s="202"/>
      <c r="I20" s="256"/>
      <c r="J20" s="257"/>
      <c r="K20" s="251"/>
      <c r="L20" s="210"/>
      <c r="M20" s="211"/>
      <c r="N20" s="251"/>
      <c r="O20" s="201"/>
      <c r="P20" s="184"/>
      <c r="Q20" s="203"/>
      <c r="R20" s="210"/>
      <c r="S20" s="211"/>
      <c r="T20" s="212"/>
      <c r="U20" s="402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259"/>
    </row>
    <row r="21" spans="1:34" ht="15.6" customHeight="1" x14ac:dyDescent="0.15">
      <c r="D21" s="378"/>
      <c r="E21" s="255"/>
      <c r="F21" s="247"/>
      <c r="G21" s="177"/>
      <c r="H21" s="202"/>
      <c r="I21" s="256"/>
      <c r="J21" s="257"/>
      <c r="K21" s="251"/>
      <c r="L21" s="210"/>
      <c r="M21" s="211"/>
      <c r="N21" s="251">
        <v>230170202010</v>
      </c>
      <c r="O21" s="201"/>
      <c r="P21" s="184"/>
      <c r="Q21" s="203"/>
      <c r="R21" s="210"/>
      <c r="S21" s="211"/>
      <c r="T21" s="212"/>
      <c r="U21" s="402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259"/>
    </row>
    <row r="22" spans="1:34" ht="15.6" customHeight="1" x14ac:dyDescent="0.15">
      <c r="E22" s="381"/>
      <c r="F22" s="247"/>
      <c r="G22" s="184"/>
      <c r="H22" s="202"/>
      <c r="I22" s="256"/>
      <c r="J22" s="257"/>
      <c r="K22" s="251"/>
      <c r="L22" s="210"/>
      <c r="M22" s="211"/>
      <c r="N22" s="212"/>
      <c r="O22" s="201"/>
      <c r="P22" s="184"/>
      <c r="Q22" s="203"/>
      <c r="R22" s="210"/>
      <c r="S22" s="211"/>
      <c r="T22" s="212"/>
      <c r="U22" s="264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/>
    </row>
    <row r="23" spans="1:34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/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61"/>
    </row>
    <row r="24" spans="1:34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/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4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261"/>
    </row>
    <row r="26" spans="1:34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261"/>
    </row>
    <row r="27" spans="1:34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4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4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261"/>
      <c r="AH29" s="406" t="s">
        <v>76</v>
      </c>
    </row>
    <row r="30" spans="1:34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  <c r="AH30" s="406"/>
    </row>
    <row r="31" spans="1:34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261"/>
      <c r="AH31" s="406"/>
    </row>
    <row r="32" spans="1:34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/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261"/>
      <c r="AH32" s="406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/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7"/>
    </row>
    <row r="34" spans="5:32" s="398" customFormat="1" ht="15.6" customHeight="1" thickBot="1" x14ac:dyDescent="0.2">
      <c r="E34" s="322"/>
      <c r="F34" s="517" t="s">
        <v>465</v>
      </c>
      <c r="G34" s="300"/>
      <c r="H34" s="452">
        <f>SUM(H5:H33)</f>
        <v>25600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5　店</v>
      </c>
      <c r="P34" s="304"/>
      <c r="Q34" s="305">
        <f>SUM(Q5:Q33)</f>
        <v>1700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519" t="s">
        <v>445</v>
      </c>
      <c r="AB34" s="304"/>
      <c r="AC34" s="305">
        <f>SUM(AC5:AC33)</f>
        <v>1800</v>
      </c>
      <c r="AD34" s="306"/>
      <c r="AE34" s="326">
        <f>SUM(AE5:AE33)</f>
        <v>0</v>
      </c>
      <c r="AF34" s="408"/>
    </row>
    <row r="35" spans="5:32" s="179" customFormat="1" x14ac:dyDescent="0.15">
      <c r="F35" s="329"/>
      <c r="G35" s="330"/>
      <c r="H35" s="329"/>
      <c r="K35" s="269"/>
      <c r="AF35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A16">
      <selection activeCell="U34" sqref="U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 topLeftCell="D1">
      <selection activeCell="AF20" sqref="AF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9" sqref="AF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hiddenColumns="1">
      <selection activeCell="D5" sqref="D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O2:W2"/>
    <mergeCell ref="AA1:AE1"/>
    <mergeCell ref="AF12:AF13"/>
    <mergeCell ref="AA2:AC2"/>
    <mergeCell ref="F3:H3"/>
    <mergeCell ref="G1:L2"/>
    <mergeCell ref="T4:X4"/>
    <mergeCell ref="Z4:AD4"/>
    <mergeCell ref="E4:I4"/>
    <mergeCell ref="K4:L4"/>
    <mergeCell ref="N4:R4"/>
    <mergeCell ref="O1:W1"/>
  </mergeCells>
  <phoneticPr fontId="2"/>
  <conditionalFormatting sqref="G5:G21">
    <cfRule type="cellIs" dxfId="9" priority="1" operator="notEqual">
      <formula>#REF!</formula>
    </cfRule>
  </conditionalFormatting>
  <dataValidations count="3">
    <dataValidation type="whole" operator="lessThanOrEqual" allowBlank="1" showInputMessage="1" showErrorMessage="1" sqref="J5:J21 M5:M21 S5:S21 Y5:Y21 AE5:AE21" xr:uid="{00000000-0002-0000-0700-000000000000}">
      <formula1>H5</formula1>
    </dataValidation>
    <dataValidation type="whole" operator="lessThanOrEqual" showInputMessage="1" showErrorMessage="1" sqref="AG3:IV65536" xr:uid="{00000000-0002-0000-0700-000001000000}">
      <formula1>AE3</formula1>
    </dataValidation>
    <dataValidation operator="lessThanOrEqual" showInputMessage="1" showErrorMessage="1" sqref="AG1:IV2" xr:uid="{00000000-0002-0000-07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N9 I12 I10 K10:R10 R9:Z9 I15 I13 T13:AC13 R8:Z8 I11 I5:N5 I6:N6 I7:M7 I8:M8 R5 R6:Z6 R7:Z7 R11:AB11 T10:AC10 I14:P14 R14:AC14 T5:Z5 I19:AC19 I18:X18 Z18:AC18 K11:M11 I17:AC17 I16 K16:AC16 K13:R13 K15:AC15 K12:AC12 AB9" unlockedFormula="1"/>
  </ignoredError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15.125" style="270" hidden="1" customWidth="1"/>
    <col min="4" max="4" width="12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.125" style="270" hidden="1" customWidth="1"/>
    <col min="14" max="14" width="1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3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45"/>
      <c r="H1" s="545"/>
      <c r="I1" s="545"/>
      <c r="J1" s="545"/>
      <c r="K1" s="545"/>
      <c r="L1" s="593"/>
      <c r="M1" s="273" t="s">
        <v>1</v>
      </c>
      <c r="N1" s="467"/>
      <c r="O1" s="553" t="s">
        <v>83</v>
      </c>
      <c r="P1" s="553"/>
      <c r="Q1" s="553"/>
      <c r="R1" s="553"/>
      <c r="S1" s="553"/>
      <c r="T1" s="553"/>
      <c r="U1" s="553"/>
      <c r="V1" s="553"/>
      <c r="W1" s="554"/>
      <c r="X1" s="273" t="s">
        <v>2</v>
      </c>
      <c r="Y1" s="274"/>
      <c r="Z1" s="274"/>
      <c r="AA1" s="555"/>
      <c r="AB1" s="555"/>
      <c r="AC1" s="555"/>
      <c r="AD1" s="555"/>
      <c r="AE1" s="556"/>
      <c r="AF1" s="275" t="s">
        <v>3</v>
      </c>
    </row>
    <row r="2" spans="1:32" ht="30" customHeight="1" x14ac:dyDescent="0.2">
      <c r="E2" s="276"/>
      <c r="F2" s="277"/>
      <c r="G2" s="546"/>
      <c r="H2" s="546"/>
      <c r="I2" s="546"/>
      <c r="J2" s="546"/>
      <c r="K2" s="546"/>
      <c r="L2" s="594"/>
      <c r="M2" s="273" t="s">
        <v>4</v>
      </c>
      <c r="N2" s="467"/>
      <c r="O2" s="553" t="s">
        <v>84</v>
      </c>
      <c r="P2" s="553"/>
      <c r="Q2" s="553"/>
      <c r="R2" s="553"/>
      <c r="S2" s="553"/>
      <c r="T2" s="553"/>
      <c r="U2" s="553"/>
      <c r="V2" s="553"/>
      <c r="W2" s="554"/>
      <c r="X2" s="273" t="s">
        <v>5</v>
      </c>
      <c r="Y2" s="274"/>
      <c r="Z2" s="274"/>
      <c r="AA2" s="599">
        <f>SUM(J33,M33,S33,Y33,AE33)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50</v>
      </c>
      <c r="G3" s="592"/>
      <c r="H3" s="592"/>
      <c r="I3" s="280"/>
      <c r="J3" s="280"/>
      <c r="K3" s="374" t="s">
        <v>7</v>
      </c>
      <c r="L3" s="375"/>
      <c r="N3" s="375"/>
      <c r="O3" s="376">
        <f>H33+Q33+W33+AC33</f>
        <v>20150</v>
      </c>
      <c r="Q3" s="283" t="s">
        <v>6</v>
      </c>
    </row>
    <row r="4" spans="1:32" ht="15.6" customHeight="1" x14ac:dyDescent="0.15">
      <c r="E4" s="551" t="s">
        <v>8</v>
      </c>
      <c r="F4" s="552"/>
      <c r="G4" s="552"/>
      <c r="H4" s="552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230115103101</v>
      </c>
      <c r="B5" s="270">
        <v>230115203204</v>
      </c>
      <c r="C5" s="270">
        <v>230115303303</v>
      </c>
      <c r="D5" s="378">
        <v>230115403501</v>
      </c>
      <c r="E5" s="255" t="s">
        <v>73</v>
      </c>
      <c r="F5" s="247" t="s">
        <v>232</v>
      </c>
      <c r="G5" s="504" t="s">
        <v>396</v>
      </c>
      <c r="H5" s="202">
        <v>1550</v>
      </c>
      <c r="I5" s="256"/>
      <c r="J5" s="250"/>
      <c r="K5" s="251"/>
      <c r="L5" s="206"/>
      <c r="M5" s="207"/>
      <c r="N5" s="252"/>
      <c r="O5" s="201" t="s">
        <v>241</v>
      </c>
      <c r="P5" s="470" t="s">
        <v>103</v>
      </c>
      <c r="Q5" s="202">
        <v>1000</v>
      </c>
      <c r="R5" s="206"/>
      <c r="S5" s="207"/>
      <c r="T5" s="208"/>
      <c r="U5" s="204"/>
      <c r="V5" s="471"/>
      <c r="W5" s="205"/>
      <c r="X5" s="206"/>
      <c r="Y5" s="207"/>
      <c r="Z5" s="208"/>
      <c r="AA5" s="204" t="s">
        <v>374</v>
      </c>
      <c r="AB5" s="471" t="s">
        <v>103</v>
      </c>
      <c r="AC5" s="205">
        <v>500</v>
      </c>
      <c r="AD5" s="206"/>
      <c r="AE5" s="207"/>
      <c r="AF5" s="254" t="s">
        <v>102</v>
      </c>
    </row>
    <row r="6" spans="1:32" ht="15.6" customHeight="1" x14ac:dyDescent="0.15">
      <c r="A6" s="270">
        <v>230115103102</v>
      </c>
      <c r="B6" s="270">
        <v>230115203205</v>
      </c>
      <c r="C6" s="270">
        <v>230115303305</v>
      </c>
      <c r="D6" s="378">
        <v>230115403502</v>
      </c>
      <c r="E6" s="400"/>
      <c r="F6" s="247" t="s">
        <v>233</v>
      </c>
      <c r="G6" s="505" t="s">
        <v>397</v>
      </c>
      <c r="H6" s="202">
        <v>1400</v>
      </c>
      <c r="I6" s="256"/>
      <c r="J6" s="257"/>
      <c r="K6" s="251"/>
      <c r="L6" s="210"/>
      <c r="M6" s="211"/>
      <c r="N6" s="251">
        <v>230110202201</v>
      </c>
      <c r="O6" s="201" t="s">
        <v>242</v>
      </c>
      <c r="P6" s="470" t="s">
        <v>103</v>
      </c>
      <c r="Q6" s="202">
        <v>400</v>
      </c>
      <c r="R6" s="210"/>
      <c r="S6" s="211"/>
      <c r="T6" s="212"/>
      <c r="U6" s="201"/>
      <c r="V6" s="472"/>
      <c r="W6" s="202"/>
      <c r="X6" s="210"/>
      <c r="Y6" s="211"/>
      <c r="Z6" s="212"/>
      <c r="AA6" s="201" t="s">
        <v>243</v>
      </c>
      <c r="AB6" s="472" t="s">
        <v>103</v>
      </c>
      <c r="AC6" s="203">
        <v>300</v>
      </c>
      <c r="AD6" s="210"/>
      <c r="AE6" s="211"/>
      <c r="AF6" s="259" t="s">
        <v>456</v>
      </c>
    </row>
    <row r="7" spans="1:32" ht="15.6" customHeight="1" x14ac:dyDescent="0.15">
      <c r="A7" s="270">
        <v>230115103103</v>
      </c>
      <c r="B7" s="270">
        <v>230115203207</v>
      </c>
      <c r="D7" s="378">
        <v>230115403503</v>
      </c>
      <c r="E7" s="255" t="s">
        <v>63</v>
      </c>
      <c r="F7" s="247" t="s">
        <v>234</v>
      </c>
      <c r="G7" s="505" t="s">
        <v>397</v>
      </c>
      <c r="H7" s="202">
        <v>1300</v>
      </c>
      <c r="I7" s="256"/>
      <c r="J7" s="257"/>
      <c r="K7" s="251"/>
      <c r="L7" s="210"/>
      <c r="M7" s="211"/>
      <c r="N7" s="251">
        <v>230110202201</v>
      </c>
      <c r="O7" s="469" t="s">
        <v>235</v>
      </c>
      <c r="P7" s="470" t="s">
        <v>103</v>
      </c>
      <c r="Q7" s="203">
        <v>300</v>
      </c>
      <c r="R7" s="210"/>
      <c r="S7" s="211"/>
      <c r="T7" s="212"/>
      <c r="U7" s="201"/>
      <c r="V7" s="472"/>
      <c r="W7" s="203"/>
      <c r="X7" s="210"/>
      <c r="Y7" s="211"/>
      <c r="Z7" s="212"/>
      <c r="AA7" s="201" t="s">
        <v>234</v>
      </c>
      <c r="AB7" s="472" t="s">
        <v>103</v>
      </c>
      <c r="AC7" s="203">
        <v>400</v>
      </c>
      <c r="AD7" s="210"/>
      <c r="AE7" s="211"/>
      <c r="AF7" s="412" t="s">
        <v>77</v>
      </c>
    </row>
    <row r="8" spans="1:32" ht="15.6" customHeight="1" x14ac:dyDescent="0.15">
      <c r="A8" s="270">
        <v>230115103104</v>
      </c>
      <c r="B8" s="270">
        <v>230115203208</v>
      </c>
      <c r="D8" s="378">
        <v>230115403504</v>
      </c>
      <c r="E8" s="255"/>
      <c r="F8" s="247" t="s">
        <v>235</v>
      </c>
      <c r="G8" s="505" t="s">
        <v>397</v>
      </c>
      <c r="H8" s="202">
        <v>1250</v>
      </c>
      <c r="I8" s="256"/>
      <c r="J8" s="257"/>
      <c r="K8" s="251"/>
      <c r="L8" s="210"/>
      <c r="M8" s="211"/>
      <c r="N8" s="251">
        <v>230110202201</v>
      </c>
      <c r="O8" s="201" t="s">
        <v>236</v>
      </c>
      <c r="P8" s="470" t="s">
        <v>103</v>
      </c>
      <c r="Q8" s="203">
        <v>300</v>
      </c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2"/>
      <c r="AC8" s="203"/>
      <c r="AD8" s="210"/>
      <c r="AE8" s="211"/>
      <c r="AF8" s="261"/>
    </row>
    <row r="9" spans="1:32" ht="15.6" customHeight="1" x14ac:dyDescent="0.15">
      <c r="A9" s="270">
        <v>230115103106</v>
      </c>
      <c r="B9" s="270">
        <v>230115203210</v>
      </c>
      <c r="D9" s="378"/>
      <c r="E9" s="255" t="s">
        <v>67</v>
      </c>
      <c r="F9" s="247" t="s">
        <v>236</v>
      </c>
      <c r="G9" s="505" t="s">
        <v>397</v>
      </c>
      <c r="H9" s="202">
        <v>2800</v>
      </c>
      <c r="I9" s="256"/>
      <c r="J9" s="257"/>
      <c r="K9" s="251"/>
      <c r="L9" s="210"/>
      <c r="M9" s="211"/>
      <c r="N9" s="251">
        <v>230110202201</v>
      </c>
      <c r="O9" s="201" t="s">
        <v>238</v>
      </c>
      <c r="P9" s="470" t="s">
        <v>103</v>
      </c>
      <c r="Q9" s="203">
        <v>300</v>
      </c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2"/>
      <c r="AC9" s="203"/>
      <c r="AD9" s="210"/>
      <c r="AE9" s="211"/>
      <c r="AF9" s="259" t="s">
        <v>434</v>
      </c>
    </row>
    <row r="10" spans="1:32" ht="15.6" customHeight="1" x14ac:dyDescent="0.15">
      <c r="A10" s="270">
        <v>230115103108</v>
      </c>
      <c r="D10" s="378"/>
      <c r="E10" s="255"/>
      <c r="F10" s="247" t="s">
        <v>237</v>
      </c>
      <c r="G10" s="505" t="s">
        <v>397</v>
      </c>
      <c r="H10" s="202">
        <v>2350</v>
      </c>
      <c r="I10" s="256"/>
      <c r="J10" s="257"/>
      <c r="K10" s="251"/>
      <c r="L10" s="210"/>
      <c r="M10" s="211"/>
      <c r="N10" s="251">
        <v>230110202201</v>
      </c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2"/>
      <c r="AC10" s="203"/>
      <c r="AD10" s="210"/>
      <c r="AE10" s="211"/>
      <c r="AF10" s="259" t="s">
        <v>387</v>
      </c>
    </row>
    <row r="11" spans="1:32" ht="15.6" customHeight="1" x14ac:dyDescent="0.15">
      <c r="A11" s="270">
        <v>230115103109</v>
      </c>
      <c r="D11" s="378"/>
      <c r="E11" s="255" t="s">
        <v>352</v>
      </c>
      <c r="F11" s="247" t="s">
        <v>238</v>
      </c>
      <c r="G11" s="505" t="s">
        <v>397</v>
      </c>
      <c r="H11" s="202">
        <v>2450</v>
      </c>
      <c r="I11" s="256"/>
      <c r="J11" s="257"/>
      <c r="K11" s="251"/>
      <c r="L11" s="210"/>
      <c r="M11" s="211"/>
      <c r="N11" s="251">
        <v>230110202201</v>
      </c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472"/>
      <c r="AC11" s="203"/>
      <c r="AD11" s="210"/>
      <c r="AE11" s="211"/>
      <c r="AF11" s="259" t="s">
        <v>487</v>
      </c>
    </row>
    <row r="12" spans="1:32" ht="15.6" customHeight="1" x14ac:dyDescent="0.15">
      <c r="A12" s="270">
        <v>230115103110</v>
      </c>
      <c r="D12" s="378"/>
      <c r="E12" s="255"/>
      <c r="F12" s="247" t="s">
        <v>239</v>
      </c>
      <c r="G12" s="505" t="s">
        <v>402</v>
      </c>
      <c r="H12" s="202">
        <v>1150</v>
      </c>
      <c r="I12" s="256"/>
      <c r="J12" s="257"/>
      <c r="K12" s="251"/>
      <c r="L12" s="210"/>
      <c r="M12" s="211"/>
      <c r="N12" s="251">
        <v>230110202201</v>
      </c>
      <c r="O12" s="469"/>
      <c r="P12" s="470"/>
      <c r="Q12" s="203"/>
      <c r="R12" s="210"/>
      <c r="S12" s="211"/>
      <c r="T12" s="212"/>
      <c r="U12" s="201"/>
      <c r="V12" s="472"/>
      <c r="W12" s="203"/>
      <c r="X12" s="210"/>
      <c r="Y12" s="211"/>
      <c r="Z12" s="212"/>
      <c r="AA12" s="201"/>
      <c r="AB12" s="472"/>
      <c r="AC12" s="203"/>
      <c r="AD12" s="210"/>
      <c r="AE12" s="211"/>
      <c r="AF12" s="259"/>
    </row>
    <row r="13" spans="1:32" ht="15.6" customHeight="1" x14ac:dyDescent="0.15">
      <c r="A13" s="270">
        <v>230115103111</v>
      </c>
      <c r="D13" s="378"/>
      <c r="E13" s="255"/>
      <c r="F13" s="247" t="s">
        <v>240</v>
      </c>
      <c r="G13" s="505" t="s">
        <v>402</v>
      </c>
      <c r="H13" s="202">
        <v>2400</v>
      </c>
      <c r="I13" s="256"/>
      <c r="J13" s="257"/>
      <c r="K13" s="251"/>
      <c r="L13" s="210"/>
      <c r="M13" s="211"/>
      <c r="N13" s="251">
        <v>230110202201</v>
      </c>
      <c r="O13" s="201"/>
      <c r="P13" s="470"/>
      <c r="Q13" s="203"/>
      <c r="R13" s="210"/>
      <c r="S13" s="211"/>
      <c r="T13" s="212"/>
      <c r="U13" s="201"/>
      <c r="V13" s="472"/>
      <c r="W13" s="203"/>
      <c r="X13" s="210"/>
      <c r="Y13" s="211"/>
      <c r="Z13" s="212"/>
      <c r="AA13" s="201"/>
      <c r="AB13" s="472"/>
      <c r="AC13" s="203"/>
      <c r="AD13" s="210"/>
      <c r="AE13" s="211"/>
      <c r="AF13" s="259" t="s">
        <v>435</v>
      </c>
    </row>
    <row r="14" spans="1:32" x14ac:dyDescent="0.15">
      <c r="A14" s="270">
        <v>230115103112</v>
      </c>
      <c r="D14" s="378"/>
      <c r="E14" s="255"/>
      <c r="F14" s="247"/>
      <c r="G14" s="505"/>
      <c r="H14" s="202"/>
      <c r="I14" s="256"/>
      <c r="J14" s="257"/>
      <c r="K14" s="251"/>
      <c r="L14" s="210"/>
      <c r="M14" s="211"/>
      <c r="N14" s="251">
        <v>230110202201</v>
      </c>
      <c r="O14" s="201"/>
      <c r="P14" s="470"/>
      <c r="Q14" s="203"/>
      <c r="R14" s="210"/>
      <c r="S14" s="211"/>
      <c r="T14" s="212"/>
      <c r="U14" s="201"/>
      <c r="V14" s="472"/>
      <c r="W14" s="203"/>
      <c r="X14" s="210"/>
      <c r="Y14" s="211"/>
      <c r="Z14" s="212"/>
      <c r="AA14" s="201"/>
      <c r="AB14" s="472"/>
      <c r="AC14" s="203"/>
      <c r="AD14" s="210"/>
      <c r="AE14" s="211"/>
      <c r="AF14" s="261"/>
    </row>
    <row r="15" spans="1:32" ht="15.6" customHeight="1" x14ac:dyDescent="0.15">
      <c r="A15" s="270">
        <v>230115103113</v>
      </c>
      <c r="D15" s="378"/>
      <c r="E15" s="255"/>
      <c r="F15" s="247"/>
      <c r="G15" s="177"/>
      <c r="H15" s="202"/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59"/>
    </row>
    <row r="16" spans="1:32" ht="15.6" customHeight="1" x14ac:dyDescent="0.15">
      <c r="A16" s="270">
        <v>230115103115</v>
      </c>
      <c r="D16" s="378"/>
      <c r="E16" s="255"/>
      <c r="F16" s="247"/>
      <c r="G16" s="177"/>
      <c r="H16" s="202"/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59"/>
    </row>
    <row r="17" spans="1:32" ht="15.6" customHeight="1" x14ac:dyDescent="0.15">
      <c r="A17" s="270">
        <v>230115103117</v>
      </c>
      <c r="D17" s="378"/>
      <c r="E17" s="255"/>
      <c r="F17" s="247"/>
      <c r="G17" s="177"/>
      <c r="H17" s="202"/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09"/>
    </row>
    <row r="18" spans="1:32" ht="15.6" customHeight="1" x14ac:dyDescent="0.15">
      <c r="D18" s="378"/>
      <c r="E18" s="400"/>
      <c r="F18" s="247"/>
      <c r="G18" s="177"/>
      <c r="H18" s="202"/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409"/>
    </row>
    <row r="19" spans="1:32" ht="15.6" customHeight="1" x14ac:dyDescent="0.15">
      <c r="D19" s="378"/>
      <c r="E19" s="400"/>
      <c r="F19" s="247"/>
      <c r="G19" s="177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E20" s="400"/>
      <c r="F20" s="247"/>
      <c r="G20" s="184"/>
      <c r="H20" s="202"/>
      <c r="I20" s="256"/>
      <c r="J20" s="257"/>
      <c r="K20" s="251"/>
      <c r="L20" s="210"/>
      <c r="M20" s="211"/>
      <c r="N20" s="212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E21" s="400"/>
      <c r="F21" s="247"/>
      <c r="G21" s="184"/>
      <c r="H21" s="202"/>
      <c r="I21" s="256"/>
      <c r="J21" s="257"/>
      <c r="K21" s="251"/>
      <c r="L21" s="210"/>
      <c r="M21" s="211"/>
      <c r="N21" s="212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409"/>
    </row>
    <row r="22" spans="1:32" ht="15.6" customHeight="1" x14ac:dyDescent="0.15">
      <c r="E22" s="400"/>
      <c r="F22" s="247"/>
      <c r="G22" s="184"/>
      <c r="H22" s="202"/>
      <c r="I22" s="256"/>
      <c r="J22" s="257"/>
      <c r="K22" s="251"/>
      <c r="L22" s="210"/>
      <c r="M22" s="211"/>
      <c r="N22" s="212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>
        <v>230110202201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>
        <v>230110202201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>
        <v>230110202201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>
        <v>230110202201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>
        <v>230110202201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>
        <v>230110202201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>
        <v>230110202201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5"/>
      <c r="F32" s="386"/>
      <c r="G32" s="387"/>
      <c r="H32" s="459"/>
      <c r="I32" s="388"/>
      <c r="J32" s="321"/>
      <c r="K32" s="389"/>
      <c r="L32" s="390"/>
      <c r="M32" s="298"/>
      <c r="N32" s="391">
        <v>230110202201</v>
      </c>
      <c r="O32" s="392"/>
      <c r="P32" s="387"/>
      <c r="Q32" s="393"/>
      <c r="R32" s="390"/>
      <c r="S32" s="298"/>
      <c r="T32" s="391"/>
      <c r="U32" s="392"/>
      <c r="V32" s="178"/>
      <c r="W32" s="393"/>
      <c r="X32" s="390"/>
      <c r="Y32" s="298"/>
      <c r="Z32" s="391"/>
      <c r="AA32" s="392"/>
      <c r="AB32" s="178"/>
      <c r="AC32" s="393"/>
      <c r="AD32" s="390"/>
      <c r="AE32" s="298"/>
      <c r="AF32" s="409"/>
    </row>
    <row r="33" spans="5:32" s="398" customFormat="1" ht="15.6" customHeight="1" thickBot="1" x14ac:dyDescent="0.2">
      <c r="E33" s="322"/>
      <c r="F33" s="299" t="s">
        <v>440</v>
      </c>
      <c r="G33" s="300"/>
      <c r="H33" s="452">
        <f>SUM(H5:H32)</f>
        <v>16650</v>
      </c>
      <c r="I33" s="395"/>
      <c r="J33" s="301">
        <f>SUM(J5:J32)</f>
        <v>0</v>
      </c>
      <c r="K33" s="396"/>
      <c r="L33" s="308"/>
      <c r="M33" s="307">
        <f>SUM(M5:M32)</f>
        <v>0</v>
      </c>
      <c r="N33" s="327"/>
      <c r="O33" s="303" t="str">
        <f>CONCATENATE(FIXED(COUNTA(B5:B32),0,0),"　店")</f>
        <v>5　店</v>
      </c>
      <c r="P33" s="304"/>
      <c r="Q33" s="305">
        <f>SUM(Q5:Q32)</f>
        <v>2300</v>
      </c>
      <c r="R33" s="306"/>
      <c r="S33" s="326">
        <f>SUM(S5:S32)</f>
        <v>0</v>
      </c>
      <c r="T33" s="327"/>
      <c r="U33" s="303"/>
      <c r="V33" s="304"/>
      <c r="W33" s="305">
        <f>SUM(W5:W32)</f>
        <v>0</v>
      </c>
      <c r="X33" s="306"/>
      <c r="Y33" s="326">
        <f>SUM(Y5:Y32)</f>
        <v>0</v>
      </c>
      <c r="Z33" s="327"/>
      <c r="AA33" s="303" t="s">
        <v>376</v>
      </c>
      <c r="AB33" s="304"/>
      <c r="AC33" s="305">
        <f>SUM(AC5:AC32)</f>
        <v>1200</v>
      </c>
      <c r="AD33" s="306"/>
      <c r="AE33" s="326">
        <f>SUM(AE5:AE32)</f>
        <v>0</v>
      </c>
      <c r="AF33" s="411"/>
    </row>
    <row r="34" spans="5:32" s="179" customFormat="1" x14ac:dyDescent="0.15">
      <c r="F34" s="329"/>
      <c r="G34" s="330"/>
      <c r="H34" s="329"/>
      <c r="K34" s="269"/>
      <c r="AF34" s="493">
        <f>表紙!Y22</f>
        <v>45809</v>
      </c>
    </row>
  </sheetData>
  <sheetProtection formatCells="0"/>
  <customSheetViews>
    <customSheetView guid="{4683B00D-FB7F-428F-89E4-512802998BB6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ECD6A8B0-7E0E-471F-9988-0B75A55ED58B}" showPageBreaks="1" zeroValues="0" printArea="1" hiddenColumns="1" topLeftCell="D1">
      <selection activeCell="W8" sqref="W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39CC32B7-D19B-4C38-8259-EC3E63D8F598}" showPageBreaks="1" zeroValues="0" printArea="1" topLeftCell="D7">
      <selection activeCell="X5" sqref="X5:X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T4:X4"/>
    <mergeCell ref="Z4:AD4"/>
    <mergeCell ref="E4:I4"/>
    <mergeCell ref="K4:L4"/>
    <mergeCell ref="N4:R4"/>
    <mergeCell ref="AA1:AE1"/>
    <mergeCell ref="AA2:AC2"/>
    <mergeCell ref="F3:H3"/>
    <mergeCell ref="G1:L2"/>
    <mergeCell ref="O1:W1"/>
    <mergeCell ref="O2:W2"/>
  </mergeCells>
  <phoneticPr fontId="2"/>
  <conditionalFormatting sqref="G5:G19">
    <cfRule type="cellIs" dxfId="8" priority="1" operator="notEqual">
      <formula>#REF!</formula>
    </cfRule>
  </conditionalFormatting>
  <dataValidations count="3">
    <dataValidation type="whole" operator="lessThanOrEqual" allowBlank="1" showInputMessage="1" showErrorMessage="1" sqref="AE5:AE19 M5:M19 S5:S19 Y5:Y19 J5:J19" xr:uid="{00000000-0002-0000-0800-000000000000}">
      <formula1>H5</formula1>
    </dataValidation>
    <dataValidation type="whole" operator="lessThanOrEqual" showInputMessage="1" showErrorMessage="1" sqref="AG3:IV65536" xr:uid="{00000000-0002-0000-0800-000001000000}">
      <formula1>AE3</formula1>
    </dataValidation>
    <dataValidation operator="lessThanOrEqual" showInputMessage="1" showErrorMessage="1" sqref="AG1:IV2" xr:uid="{00000000-0002-0000-08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0:Y10 K17:Y17 I16:P16 R16:Y16 I9:N9 R9 I13:N13 I12:N12 R12:Y12 R6:T6 X6:Y6 I11:Y11 R8:Y8 I15:Y15 I14:Y14 AB14:AC14 I5:N5 I6:N6 I7:N7 I8:N8 R5 X5:Y5 R7:Y7 AA13:AC13 AA12:AC12 AA15:AC15 AB10:AC10 AA17:AC17 AA16:AC16 AA9:AC9 AA11:AB11 P13:Y13 P12 T9:Y9 T5" unlocked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</vt:lpstr>
      <vt:lpstr>中・東区</vt:lpstr>
      <vt:lpstr>中村区</vt:lpstr>
      <vt:lpstr>西区</vt:lpstr>
      <vt:lpstr>北区</vt:lpstr>
      <vt:lpstr>千種区</vt:lpstr>
      <vt:lpstr>名東区</vt:lpstr>
      <vt:lpstr>守山区</vt:lpstr>
      <vt:lpstr>昭和区</vt:lpstr>
      <vt:lpstr>天白区</vt:lpstr>
      <vt:lpstr>瑞穂区</vt:lpstr>
      <vt:lpstr>南区</vt:lpstr>
      <vt:lpstr>緑区</vt:lpstr>
      <vt:lpstr>熱田・港区</vt:lpstr>
      <vt:lpstr>中川区</vt:lpstr>
      <vt:lpstr>守山区!Print_Area</vt:lpstr>
      <vt:lpstr>昭和区!Print_Area</vt:lpstr>
      <vt:lpstr>瑞穂区!Print_Area</vt:lpstr>
      <vt:lpstr>西区!Print_Area</vt:lpstr>
      <vt:lpstr>千種区!Print_Area</vt:lpstr>
      <vt:lpstr>中・東区!Print_Area</vt:lpstr>
      <vt:lpstr>中川区!Print_Area</vt:lpstr>
      <vt:lpstr>中村区!Print_Area</vt:lpstr>
      <vt:lpstr>天白区!Print_Area</vt:lpstr>
      <vt:lpstr>南区!Print_Area</vt:lpstr>
      <vt:lpstr>熱田・港区!Print_Area</vt:lpstr>
      <vt:lpstr>北区!Print_Area</vt:lpstr>
      <vt:lpstr>名東区!Print_Area</vt:lpstr>
      <vt:lpstr>緑区!Print_Area</vt:lpstr>
    </vt:vector>
  </TitlesOfParts>
  <Company>中日高速オフセット印刷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2023-03-29T00:54:48Z</cp:lastPrinted>
  <dcterms:created xsi:type="dcterms:W3CDTF">2001-09-20T06:42:30Z</dcterms:created>
  <dcterms:modified xsi:type="dcterms:W3CDTF">2025-05-15T05:46:55Z</dcterms:modified>
</cp:coreProperties>
</file>